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laneacion\Desktop\PLANES 612 SESQUILE OK\"/>
    </mc:Choice>
  </mc:AlternateContent>
  <xr:revisionPtr revIDLastSave="0" documentId="13_ncr:1_{8E3E904B-6FF2-46CA-8023-A9F8D7C703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DE MEJORA" sheetId="1" r:id="rId1"/>
    <sheet name="ESTADO GENERAL" sheetId="2" r:id="rId2"/>
  </sheets>
  <definedNames>
    <definedName name="_xlnm.Print_Area" localSheetId="0">'PLAN DE MEJORA'!$A$1:$AF$21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F10" i="2"/>
  <c r="F9" i="2"/>
  <c r="F8" i="2"/>
  <c r="F7" i="2"/>
  <c r="F6" i="2"/>
  <c r="F5" i="2"/>
  <c r="F4" i="2"/>
  <c r="E6" i="2"/>
  <c r="E15" i="2"/>
  <c r="E14" i="2"/>
  <c r="E13" i="2"/>
  <c r="E12" i="2"/>
  <c r="E11" i="2"/>
  <c r="E10" i="2"/>
  <c r="E9" i="2"/>
  <c r="E8" i="2"/>
  <c r="E7" i="2"/>
  <c r="E5" i="2"/>
  <c r="E4" i="2"/>
  <c r="D15" i="2"/>
  <c r="D14" i="2"/>
  <c r="D13" i="2"/>
  <c r="D12" i="2"/>
  <c r="D11" i="2"/>
  <c r="D10" i="2"/>
  <c r="D9" i="2"/>
  <c r="D8" i="2"/>
  <c r="D7" i="2"/>
  <c r="D6" i="2"/>
  <c r="D5" i="2"/>
  <c r="D4" i="2"/>
  <c r="C15" i="2"/>
  <c r="B15" i="2"/>
  <c r="C14" i="2"/>
  <c r="B14" i="2"/>
  <c r="C13" i="2"/>
  <c r="B13" i="2"/>
  <c r="C12" i="2"/>
  <c r="B12" i="2"/>
  <c r="C10" i="2"/>
  <c r="B10" i="2"/>
  <c r="C11" i="2"/>
  <c r="C9" i="2"/>
  <c r="B9" i="2"/>
  <c r="C7" i="2"/>
  <c r="C8" i="2"/>
  <c r="B8" i="2"/>
  <c r="B7" i="2"/>
  <c r="C6" i="2"/>
  <c r="B6" i="2"/>
  <c r="C5" i="2"/>
  <c r="B5" i="2"/>
  <c r="C4" i="2"/>
  <c r="B4" i="2"/>
  <c r="B11" i="2"/>
  <c r="J7" i="2" l="1"/>
  <c r="J10" i="2"/>
  <c r="I4" i="2"/>
  <c r="J4" i="2"/>
  <c r="I10" i="2"/>
  <c r="I13" i="2"/>
  <c r="I7" i="2"/>
  <c r="J13" i="2"/>
  <c r="C16" i="2"/>
  <c r="B16" i="2"/>
  <c r="E16" i="2"/>
  <c r="D16" i="2"/>
  <c r="F16" i="2"/>
  <c r="E2" i="2"/>
  <c r="G9" i="2"/>
  <c r="G13" i="2"/>
  <c r="G14" i="2"/>
  <c r="G15" i="2"/>
  <c r="G5" i="2"/>
  <c r="G12" i="2"/>
  <c r="G11" i="2"/>
  <c r="K10" i="2"/>
  <c r="O10" i="2"/>
  <c r="G8" i="2"/>
  <c r="K7" i="2"/>
  <c r="O4" i="2"/>
  <c r="R4" i="2"/>
  <c r="G6" i="2"/>
  <c r="K4" i="2"/>
  <c r="G10" i="2"/>
  <c r="G7" i="2"/>
  <c r="G4" i="2"/>
  <c r="K13" i="2"/>
  <c r="E17" i="2" l="1"/>
  <c r="M4" i="2"/>
  <c r="N4" i="2"/>
  <c r="N10" i="2"/>
  <c r="M10" i="2"/>
  <c r="D17" i="2"/>
  <c r="C17" i="2"/>
  <c r="F17" i="2"/>
  <c r="Q4" i="2" l="1"/>
  <c r="P4" i="2"/>
</calcChain>
</file>

<file path=xl/sharedStrings.xml><?xml version="1.0" encoding="utf-8"?>
<sst xmlns="http://schemas.openxmlformats.org/spreadsheetml/2006/main" count="110" uniqueCount="82">
  <si>
    <t>FECHA DE REGISTRO</t>
  </si>
  <si>
    <t>TRIMESTRE I</t>
  </si>
  <si>
    <t>TRIMESTRE II</t>
  </si>
  <si>
    <t>TRIMESTRE III</t>
  </si>
  <si>
    <t>TRIMESTRE IV</t>
  </si>
  <si>
    <t>JUN</t>
  </si>
  <si>
    <t>AGO</t>
  </si>
  <si>
    <t>SEP</t>
  </si>
  <si>
    <t>OCT</t>
  </si>
  <si>
    <t>DIC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</si>
  <si>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</si>
  <si>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</si>
  <si>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</si>
  <si>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</si>
  <si>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</si>
  <si>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</si>
  <si>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</si>
  <si>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</si>
  <si>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</si>
  <si>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</si>
  <si>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</si>
  <si>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</si>
  <si>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TERMINADA LA ACCION</t>
  </si>
  <si>
    <t>EVIDENCIA</t>
  </si>
  <si>
    <t>FECHA DE PROGRAMADA</t>
  </si>
  <si>
    <t>PROCESO</t>
  </si>
  <si>
    <t>SUBRPOCESO</t>
  </si>
  <si>
    <t>ESTADO GENERAL DEL PLAN</t>
  </si>
  <si>
    <t xml:space="preserve">FEBRERO </t>
  </si>
  <si>
    <t>MES</t>
  </si>
  <si>
    <t>ACCIONES MES PROGRAMADAS</t>
  </si>
  <si>
    <t>ACCIONES REPROGRAMADAS</t>
  </si>
  <si>
    <t>ACCIONES EN EJECUCIÓN</t>
  </si>
  <si>
    <t>PORCENTAJE DE CUMPLIMIENTO MES</t>
  </si>
  <si>
    <t>TRIMESTRE</t>
  </si>
  <si>
    <t>OBSERVACIONES</t>
  </si>
  <si>
    <t>PORCENTAJE CUMPLIMIENTO TRIMESTRE</t>
  </si>
  <si>
    <t>FECHA DE INICIO</t>
  </si>
  <si>
    <t>FECHA DE FIN</t>
  </si>
  <si>
    <t xml:space="preserve">ACCIONES PROGRAMADAS EN EL AÑO </t>
  </si>
  <si>
    <t>ACCIONES MES TERMINADAS</t>
  </si>
  <si>
    <t>ACCIONES NO TERMINADAS</t>
  </si>
  <si>
    <t>SEMESTRE</t>
  </si>
  <si>
    <t>SEMESTRE I</t>
  </si>
  <si>
    <t>SEMESTRE II</t>
  </si>
  <si>
    <t>PORCENTAJE CUMPLIMIENTO SEMESTRE</t>
  </si>
  <si>
    <t>CUMPLIMIENTO DEL AÑO</t>
  </si>
  <si>
    <t>TOTAL ACCIONES</t>
  </si>
  <si>
    <t>PORCENTAJES RESPECTO A PROGRAMADAS</t>
  </si>
  <si>
    <t>ACCIONES PROGRAMADAS EN EL TRIMESTRE</t>
  </si>
  <si>
    <t>ACCIONES PROGRAMADAS EN EL SEMESTRE</t>
  </si>
  <si>
    <t>ACCIONES TERMINADAS EN EL SEMESTRE</t>
  </si>
  <si>
    <t>ACCIONES TERMINADAS EN EL TRIMESTRE</t>
  </si>
  <si>
    <t>← VOLVER AL PLAN</t>
  </si>
  <si>
    <r>
      <rPr>
        <sz val="12"/>
        <rFont val="Calibri"/>
        <family val="2"/>
        <scheme val="minor"/>
      </rPr>
      <t>SE DEBEN REGISTRAR LA PROGRAMACION Y EL SEGUIMIENTO A LAS ACCIONES, CON LAS SIGLAS, SEGÚN APARECE EN LA TABLA, ESTO CON EL FIN DE LLEVAR A CARVO EL ANALISIS EN LA HOJA DE</t>
    </r>
    <r>
      <rPr>
        <u/>
        <sz val="12"/>
        <color theme="10"/>
        <rFont val="Calibri"/>
        <family val="2"/>
        <scheme val="minor"/>
      </rPr>
      <t xml:space="preserve"> </t>
    </r>
    <r>
      <rPr>
        <b/>
        <u/>
        <sz val="12"/>
        <color rgb="FF003B58"/>
        <rFont val="Calibri"/>
        <family val="2"/>
        <scheme val="minor"/>
      </rPr>
      <t>ESTADO GENERAL</t>
    </r>
  </si>
  <si>
    <t xml:space="preserve">NOMBRE DEL PROYECTO </t>
  </si>
  <si>
    <t>ALCANCE DEL PROYECTO</t>
  </si>
  <si>
    <t>ACTIVIDAD DEL PROYECTO</t>
  </si>
  <si>
    <t xml:space="preserve">FASE EN EL CICLO DE CALIDAD
(P-H-V-A) </t>
  </si>
  <si>
    <t xml:space="preserve">OBJETIVO DEL PROYECTO </t>
  </si>
  <si>
    <t>RESPONSABLE</t>
  </si>
  <si>
    <t xml:space="preserve"> RECURSOS </t>
  </si>
  <si>
    <t>Servir es nuestro compromiso, Humanización nuestro principio y su Salud nuestro objetivo</t>
  </si>
  <si>
    <t>UBICACIÓN DE LA EVIDENCIA</t>
  </si>
  <si>
    <t>EMPRESA SOCIAL DEL ESTADO HOSPITAL SAN ANTONIO DE SESQUILE
PUESTO DE SALUD GACHANCIPÁ
FORMATO PLAN DE ACCIÓN
Proceso: Direccionamiento Estratégico
Subproceso: Calidad
Versión: V01-2023
Código:D-F-021
Fecha de Actualización: 05-10-2023</t>
  </si>
  <si>
    <t>TALENTO HUMANO</t>
  </si>
  <si>
    <t>PREVISION T H.</t>
  </si>
  <si>
    <t>proporsionar las actividades  para el cumplimiento del mismo</t>
  </si>
  <si>
    <t>El Plan de Previsión de Recursos Humanos permite aplicar la planeación del talento humano, tanto a corto como a mediano plazo y para la siguiente vigencia</t>
  </si>
  <si>
    <t>Pevision de dos Medicos SSO</t>
  </si>
  <si>
    <t>Seguimiento al plan de Prevision</t>
  </si>
  <si>
    <t>PLAN ANUAL DE PREVISION DEL RECURSO HUMANO 2024</t>
  </si>
  <si>
    <t>P</t>
  </si>
  <si>
    <t>Lider de Talento Humano</t>
  </si>
  <si>
    <t>PLAN</t>
  </si>
  <si>
    <t>H</t>
  </si>
  <si>
    <t>Previson de Vacantes defimitivas CNES</t>
  </si>
  <si>
    <t>A</t>
  </si>
  <si>
    <t>Prevision de Gerente</t>
  </si>
  <si>
    <t>Gerente</t>
  </si>
  <si>
    <t>ELABORAR PLAN DE PREVISION DE RECURSOS HUMANOS 2024</t>
  </si>
  <si>
    <t>PUBLICAR PLAN DE PREVISION DE RECURSOS HUMANOS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</si>
</sst>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rgb="FF003B58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u/>
      <sz val="11"/>
      <color theme="9" tint="-0.249977111117893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rgb="FF4D7A32"/>
      <name val="Lucida Calligraphy"/>
      <family val="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B58"/>
      </left>
      <right/>
      <top/>
      <bottom/>
      <diagonal/>
    </border>
    <border>
      <left style="thin">
        <color rgb="FF003B5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7" fillId="0" borderId="0" xfId="2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9" fontId="6" fillId="0" borderId="25" xfId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9" fontId="6" fillId="0" borderId="14" xfId="1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9" fontId="6" fillId="0" borderId="18" xfId="1" applyFont="1" applyBorder="1" applyAlignment="1" applyProtection="1">
      <alignment horizontal="center" vertical="center"/>
      <protection hidden="1"/>
    </xf>
    <xf numFmtId="9" fontId="6" fillId="0" borderId="15" xfId="1" applyFont="1" applyBorder="1" applyAlignment="1" applyProtection="1">
      <alignment horizontal="center" vertical="center"/>
      <protection hidden="1"/>
    </xf>
    <xf numFmtId="9" fontId="6" fillId="0" borderId="16" xfId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40" xfId="0" applyFont="1" applyFill="1" applyBorder="1" applyAlignment="1" applyProtection="1">
      <alignment horizontal="center" vertical="center" wrapText="1"/>
      <protection hidden="1"/>
    </xf>
    <xf numFmtId="0" fontId="1" fillId="4" borderId="41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14" fontId="0" fillId="0" borderId="40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14" fontId="0" fillId="0" borderId="41" xfId="0" applyNumberFormat="1" applyBorder="1" applyAlignment="1" applyProtection="1">
      <alignment horizontal="center" vertical="center" wrapText="1"/>
      <protection locked="0"/>
    </xf>
    <xf numFmtId="0" fontId="1" fillId="3" borderId="37" xfId="0" applyFont="1" applyFill="1" applyBorder="1" applyAlignment="1" applyProtection="1">
      <alignment horizontal="right" vertical="center"/>
      <protection hidden="1"/>
    </xf>
    <xf numFmtId="0" fontId="1" fillId="3" borderId="40" xfId="0" applyFont="1" applyFill="1" applyBorder="1" applyAlignment="1" applyProtection="1">
      <alignment horizontal="right" vertical="center"/>
      <protection hidden="1"/>
    </xf>
    <xf numFmtId="0" fontId="1" fillId="3" borderId="42" xfId="0" applyFont="1" applyFill="1" applyBorder="1" applyAlignment="1" applyProtection="1">
      <alignment horizontal="right" vertical="center"/>
      <protection hidden="1"/>
    </xf>
    <xf numFmtId="0" fontId="1" fillId="3" borderId="38" xfId="0" applyFont="1" applyFill="1" applyBorder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horizontal="right" vertical="center"/>
      <protection hidden="1"/>
    </xf>
    <xf numFmtId="0" fontId="6" fillId="4" borderId="20" xfId="0" applyFont="1" applyFill="1" applyBorder="1" applyAlignment="1" applyProtection="1">
      <alignment horizontal="center" vertical="center"/>
      <protection hidden="1"/>
    </xf>
    <xf numFmtId="0" fontId="6" fillId="4" borderId="21" xfId="0" applyFont="1" applyFill="1" applyBorder="1" applyAlignment="1" applyProtection="1">
      <alignment horizontal="center" vertical="center"/>
      <protection hidden="1"/>
    </xf>
    <xf numFmtId="0" fontId="6" fillId="4" borderId="22" xfId="0" applyFont="1" applyFill="1" applyBorder="1" applyAlignment="1" applyProtection="1">
      <alignment horizontal="center" vertical="center"/>
      <protection hidden="1"/>
    </xf>
    <xf numFmtId="0" fontId="1" fillId="5" borderId="26" xfId="0" applyFont="1" applyFill="1" applyBorder="1" applyAlignment="1" applyProtection="1">
      <alignment horizontal="center" vertical="center"/>
      <protection hidden="1"/>
    </xf>
    <xf numFmtId="0" fontId="15" fillId="6" borderId="54" xfId="0" applyFont="1" applyFill="1" applyBorder="1" applyAlignment="1" applyProtection="1">
      <alignment vertical="center" wrapText="1"/>
      <protection locked="0"/>
    </xf>
    <xf numFmtId="0" fontId="15" fillId="6" borderId="1" xfId="0" applyFont="1" applyFill="1" applyBorder="1" applyAlignment="1" applyProtection="1">
      <alignment vertical="center" wrapText="1"/>
      <protection locked="0"/>
    </xf>
    <xf numFmtId="14" fontId="0" fillId="0" borderId="46" xfId="0" applyNumberFormat="1" applyBorder="1" applyAlignment="1" applyProtection="1">
      <alignment vertical="center"/>
      <protection locked="0"/>
    </xf>
    <xf numFmtId="14" fontId="0" fillId="0" borderId="40" xfId="0" applyNumberFormat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vertical="center"/>
      <protection locked="0"/>
    </xf>
    <xf numFmtId="0" fontId="1" fillId="2" borderId="45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48" xfId="0" applyFont="1" applyFill="1" applyBorder="1" applyAlignment="1" applyProtection="1">
      <alignment horizontal="center" vertical="center" wrapText="1"/>
      <protection hidden="1"/>
    </xf>
    <xf numFmtId="0" fontId="1" fillId="2" borderId="47" xfId="0" applyFont="1" applyFill="1" applyBorder="1" applyAlignment="1" applyProtection="1">
      <alignment horizontal="center" vertical="center" wrapText="1"/>
      <protection hidden="1"/>
    </xf>
    <xf numFmtId="0" fontId="1" fillId="2" borderId="44" xfId="0" applyFont="1" applyFill="1" applyBorder="1" applyAlignment="1" applyProtection="1">
      <alignment horizontal="center" vertical="center" wrapText="1"/>
      <protection hidden="1"/>
    </xf>
    <xf numFmtId="0" fontId="1" fillId="2" borderId="46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" fillId="3" borderId="44" xfId="0" applyFont="1" applyFill="1" applyBorder="1" applyAlignment="1" applyProtection="1">
      <alignment horizontal="center" vertical="center"/>
      <protection hidden="1"/>
    </xf>
    <xf numFmtId="0" fontId="1" fillId="3" borderId="26" xfId="0" applyFont="1" applyFill="1" applyBorder="1" applyAlignment="1" applyProtection="1">
      <alignment horizontal="center" vertical="center"/>
      <protection hidden="1"/>
    </xf>
    <xf numFmtId="0" fontId="1" fillId="3" borderId="45" xfId="0" applyFont="1" applyFill="1" applyBorder="1" applyAlignment="1" applyProtection="1">
      <alignment horizontal="center" vertical="center" wrapText="1"/>
      <protection hidden="1"/>
    </xf>
    <xf numFmtId="0" fontId="1" fillId="3" borderId="27" xfId="0" applyFont="1" applyFill="1" applyBorder="1" applyAlignment="1" applyProtection="1">
      <alignment horizontal="center" vertical="center" wrapText="1"/>
      <protection hidden="1"/>
    </xf>
    <xf numFmtId="0" fontId="1" fillId="3" borderId="38" xfId="0" applyFont="1" applyFill="1" applyBorder="1" applyAlignment="1" applyProtection="1">
      <alignment horizontal="center" vertical="center" wrapText="1"/>
      <protection hidden="1"/>
    </xf>
    <xf numFmtId="0" fontId="1" fillId="3" borderId="29" xfId="0" applyFont="1" applyFill="1" applyBorder="1" applyAlignment="1" applyProtection="1">
      <alignment horizontal="center" vertical="center" wrapText="1"/>
      <protection hidden="1"/>
    </xf>
    <xf numFmtId="0" fontId="1" fillId="3" borderId="39" xfId="0" applyFont="1" applyFill="1" applyBorder="1" applyAlignment="1" applyProtection="1">
      <alignment horizontal="center" vertical="center" wrapText="1"/>
      <protection hidden="1"/>
    </xf>
    <xf numFmtId="0" fontId="1" fillId="3" borderId="43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51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51" xfId="0" applyBorder="1" applyAlignment="1" applyProtection="1">
      <alignment horizontal="left" vertical="center" wrapText="1"/>
      <protection hidden="1"/>
    </xf>
    <xf numFmtId="0" fontId="0" fillId="0" borderId="30" xfId="0" applyBorder="1" applyAlignment="1" applyProtection="1">
      <alignment horizontal="left" vertical="center" wrapText="1"/>
      <protection hidden="1"/>
    </xf>
    <xf numFmtId="0" fontId="0" fillId="0" borderId="52" xfId="0" applyBorder="1" applyAlignment="1" applyProtection="1">
      <alignment horizontal="left" vertical="center" wrapText="1"/>
      <protection hidden="1"/>
    </xf>
    <xf numFmtId="0" fontId="0" fillId="0" borderId="53" xfId="0" applyBorder="1" applyAlignment="1" applyProtection="1">
      <alignment horizontal="left" vertical="center" wrapText="1"/>
      <protection hidden="1"/>
    </xf>
    <xf numFmtId="0" fontId="8" fillId="0" borderId="0" xfId="2" applyFont="1" applyBorder="1" applyAlignment="1" applyProtection="1">
      <alignment horizontal="center" vertical="center" wrapText="1"/>
      <protection locked="0"/>
    </xf>
    <xf numFmtId="17" fontId="1" fillId="2" borderId="37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38" xfId="0" applyFont="1" applyFill="1" applyBorder="1" applyAlignment="1" applyProtection="1">
      <alignment horizontal="center" vertical="center" wrapText="1"/>
      <protection hidden="1"/>
    </xf>
    <xf numFmtId="0" fontId="1" fillId="2" borderId="39" xfId="0" applyFont="1" applyFill="1" applyBorder="1" applyAlignment="1" applyProtection="1">
      <alignment horizontal="center" vertical="center" wrapText="1"/>
      <protection hidden="1"/>
    </xf>
    <xf numFmtId="0" fontId="1" fillId="3" borderId="32" xfId="0" applyFont="1" applyFill="1" applyBorder="1" applyAlignment="1" applyProtection="1">
      <alignment horizontal="center" vertical="center" wrapText="1"/>
      <protection hidden="1"/>
    </xf>
    <xf numFmtId="0" fontId="1" fillId="3" borderId="19" xfId="0" applyFont="1" applyFill="1" applyBorder="1" applyAlignment="1" applyProtection="1">
      <alignment horizontal="center" vertical="center" wrapText="1"/>
      <protection hidden="1"/>
    </xf>
    <xf numFmtId="0" fontId="11" fillId="2" borderId="35" xfId="2" applyFont="1" applyFill="1" applyBorder="1" applyAlignment="1" applyProtection="1">
      <alignment horizontal="center" vertical="center" wrapText="1"/>
      <protection hidden="1"/>
    </xf>
    <xf numFmtId="0" fontId="12" fillId="2" borderId="36" xfId="2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/>
      <protection hidden="1"/>
    </xf>
    <xf numFmtId="0" fontId="6" fillId="3" borderId="32" xfId="0" applyFont="1" applyFill="1" applyBorder="1" applyAlignment="1" applyProtection="1">
      <alignment horizontal="center" vertical="center"/>
      <protection hidden="1"/>
    </xf>
    <xf numFmtId="0" fontId="6" fillId="3" borderId="19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/>
      <protection hidden="1"/>
    </xf>
    <xf numFmtId="0" fontId="6" fillId="2" borderId="19" xfId="0" applyFont="1" applyFill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left" vertical="center"/>
      <protection hidden="1"/>
    </xf>
    <xf numFmtId="0" fontId="6" fillId="0" borderId="32" xfId="0" applyFont="1" applyBorder="1" applyAlignment="1" applyProtection="1">
      <alignment horizontal="lef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6" fillId="5" borderId="24" xfId="0" applyFont="1" applyFill="1" applyBorder="1" applyAlignment="1" applyProtection="1">
      <alignment horizontal="center" vertical="center"/>
      <protection hidden="1"/>
    </xf>
    <xf numFmtId="0" fontId="6" fillId="5" borderId="25" xfId="0" applyFont="1" applyFill="1" applyBorder="1" applyAlignment="1" applyProtection="1">
      <alignment horizontal="center" vertical="center"/>
      <protection hidden="1"/>
    </xf>
    <xf numFmtId="0" fontId="6" fillId="5" borderId="23" xfId="0" applyFont="1" applyFill="1" applyBorder="1" applyAlignment="1" applyProtection="1">
      <alignment horizontal="center" vertical="center"/>
      <protection hidden="1"/>
    </xf>
    <xf numFmtId="9" fontId="6" fillId="0" borderId="24" xfId="1" applyFont="1" applyBorder="1" applyAlignment="1" applyProtection="1">
      <alignment horizontal="center" vertical="center"/>
      <protection hidden="1"/>
    </xf>
    <xf numFmtId="9" fontId="6" fillId="0" borderId="25" xfId="1" applyFont="1" applyBorder="1" applyAlignment="1" applyProtection="1">
      <alignment horizontal="center" vertical="center"/>
      <protection hidden="1"/>
    </xf>
    <xf numFmtId="9" fontId="2" fillId="0" borderId="24" xfId="1" applyFont="1" applyBorder="1" applyAlignment="1" applyProtection="1">
      <alignment horizontal="center" vertical="center"/>
      <protection hidden="1"/>
    </xf>
    <xf numFmtId="9" fontId="2" fillId="0" borderId="25" xfId="1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9" fontId="6" fillId="0" borderId="23" xfId="1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4" borderId="19" xfId="0" applyFont="1" applyFill="1" applyBorder="1" applyAlignment="1" applyProtection="1">
      <alignment horizontal="center" vertical="center" wrapText="1"/>
      <protection hidden="1"/>
    </xf>
  </cellXfs>
  <cellStyles count="3">
    <cellStyle name="Hipervínculo" xfId="2" builtinId="8"/>
    <cellStyle name="Normal" xfId="0" builtinId="0"/>
    <cellStyle name="Porcentaje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</dxfs>
  <tableStyles count="0" defaultTableStyle="TableStyleMedium2" defaultPivotStyle="PivotStyleLight16"/>
  <colors>
    <mruColors>
      <color rgb="FF4D7A32"/>
      <color rgb="FF003B58"/>
      <color rgb="FFCC66FF"/>
      <color rgb="FF660066"/>
      <color rgb="FFCC0099"/>
      <color rgb="FF00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200025</xdr:colOff>
      <xdr:row>0</xdr:row>
      <xdr:rowOff>254804</xdr:rowOff>
    </xdr:from>
    <xdr:to>
      <xdr:col>45</xdr:col>
      <xdr:colOff>76201</xdr:colOff>
      <xdr:row>3</xdr:row>
      <xdr:rowOff>189062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2F2FAC3-4F82-481D-86CA-A44BC2656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12625" y="254804"/>
          <a:ext cx="3876676" cy="150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</xdr:colOff>
      <xdr:row>0</xdr:row>
      <xdr:rowOff>22860</xdr:rowOff>
    </xdr:from>
    <xdr:to>
      <xdr:col>0</xdr:col>
      <xdr:colOff>1744980</xdr:colOff>
      <xdr:row>2</xdr:row>
      <xdr:rowOff>457200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780300-EB51-4EE7-B089-89C648D8F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2860"/>
          <a:ext cx="173736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F44"/>
  <sheetViews>
    <sheetView showGridLines="0" tabSelected="1" zoomScale="55" zoomScaleNormal="55" zoomScaleSheetLayoutView="100" workbookViewId="0">
      <selection activeCell="J16" sqref="J16"/>
    </sheetView>
  </sheetViews>
  <sheetFormatPr baseColWidth="10" defaultColWidth="9.140625" defaultRowHeight="15" x14ac:dyDescent="0.25"/>
  <cols>
    <col min="1" max="1" width="29.7109375" style="1" customWidth="1"/>
    <col min="2" max="2" width="52.28515625" style="1" customWidth="1"/>
    <col min="3" max="3" width="28" style="2" customWidth="1"/>
    <col min="4" max="4" width="35.7109375" style="1" customWidth="1"/>
    <col min="5" max="5" width="23" style="1" customWidth="1"/>
    <col min="6" max="35" width="4" style="2" customWidth="1"/>
    <col min="36" max="53" width="4" style="1" customWidth="1"/>
    <col min="54" max="54" width="17.42578125" style="1" customWidth="1"/>
    <col min="55" max="56" width="16.42578125" style="1" customWidth="1"/>
    <col min="57" max="57" width="26" style="1" customWidth="1"/>
    <col min="58" max="58" width="33.42578125" style="1" customWidth="1"/>
    <col min="59" max="16384" width="9.140625" style="1"/>
  </cols>
  <sheetData>
    <row r="1" spans="1:58" ht="40.9" customHeight="1" x14ac:dyDescent="0.25">
      <c r="A1" s="82"/>
      <c r="B1" s="83" t="s">
        <v>64</v>
      </c>
      <c r="C1" s="83"/>
      <c r="D1" s="83"/>
      <c r="E1" s="83"/>
      <c r="F1" s="16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8"/>
      <c r="BB1" s="15"/>
      <c r="BC1" s="18"/>
    </row>
    <row r="2" spans="1:58" ht="40.9" customHeight="1" x14ac:dyDescent="0.25">
      <c r="A2" s="82"/>
      <c r="B2" s="83"/>
      <c r="C2" s="83"/>
      <c r="D2" s="83"/>
      <c r="E2" s="83"/>
      <c r="F2" s="17"/>
      <c r="G2" s="106" t="s">
        <v>54</v>
      </c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"/>
      <c r="AF2" s="1"/>
      <c r="AG2" s="1"/>
      <c r="AH2" s="1"/>
      <c r="AI2" s="1"/>
      <c r="BA2" s="19"/>
      <c r="BC2" s="19"/>
    </row>
    <row r="3" spans="1:58" ht="40.9" customHeight="1" x14ac:dyDescent="0.25">
      <c r="A3" s="82"/>
      <c r="B3" s="83"/>
      <c r="C3" s="83"/>
      <c r="D3" s="83"/>
      <c r="E3" s="83"/>
      <c r="F3" s="17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"/>
      <c r="AF3" s="1"/>
      <c r="AG3" s="1"/>
      <c r="AH3" s="1"/>
      <c r="AI3" s="1"/>
      <c r="BA3" s="19"/>
      <c r="BC3" s="19"/>
    </row>
    <row r="4" spans="1:58" ht="16.149999999999999" customHeight="1" x14ac:dyDescent="0.25">
      <c r="A4" s="84" t="s">
        <v>62</v>
      </c>
      <c r="B4" s="84"/>
      <c r="C4" s="84"/>
      <c r="D4" s="84"/>
      <c r="E4" s="84"/>
      <c r="F4" s="17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"/>
      <c r="AF4" s="1"/>
      <c r="AG4" s="1"/>
      <c r="AH4" s="1"/>
      <c r="AI4" s="1"/>
      <c r="BA4" s="19"/>
      <c r="BC4" s="19"/>
    </row>
    <row r="5" spans="1:58" ht="4.5" customHeight="1" thickBot="1" x14ac:dyDescent="0.3">
      <c r="A5" s="12"/>
      <c r="F5" s="17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"/>
      <c r="AF5" s="1"/>
      <c r="AG5" s="1"/>
      <c r="AH5" s="1"/>
      <c r="AI5" s="1"/>
      <c r="BA5" s="19"/>
      <c r="BC5" s="19"/>
    </row>
    <row r="6" spans="1:58" ht="30" customHeight="1" x14ac:dyDescent="0.25">
      <c r="A6" s="62" t="s">
        <v>25</v>
      </c>
      <c r="B6" s="93" t="s">
        <v>65</v>
      </c>
      <c r="C6" s="94"/>
      <c r="D6" s="65" t="s">
        <v>26</v>
      </c>
      <c r="E6" s="60" t="s">
        <v>66</v>
      </c>
      <c r="F6" s="17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"/>
      <c r="AF6" s="1"/>
      <c r="AG6" s="1"/>
      <c r="AH6" s="1"/>
      <c r="AI6" s="1"/>
      <c r="BA6" s="19"/>
      <c r="BC6" s="19"/>
    </row>
    <row r="7" spans="1:58" ht="18.75" customHeight="1" x14ac:dyDescent="0.25">
      <c r="A7" s="63" t="s">
        <v>37</v>
      </c>
      <c r="B7" s="95">
        <v>45292</v>
      </c>
      <c r="C7" s="96"/>
      <c r="D7" s="66" t="s">
        <v>38</v>
      </c>
      <c r="E7" s="61">
        <v>45657</v>
      </c>
      <c r="F7" s="17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"/>
      <c r="AF7" s="1"/>
      <c r="AG7" s="1"/>
      <c r="AH7" s="1"/>
      <c r="AI7" s="1"/>
      <c r="BA7" s="19"/>
      <c r="BC7" s="19"/>
    </row>
    <row r="8" spans="1:58" ht="24.75" customHeight="1" x14ac:dyDescent="0.25">
      <c r="A8" s="63" t="s">
        <v>55</v>
      </c>
      <c r="B8" s="97" t="s">
        <v>71</v>
      </c>
      <c r="C8" s="98"/>
      <c r="D8" s="98"/>
      <c r="E8" s="99"/>
      <c r="F8" s="17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1"/>
      <c r="AF8" s="1"/>
      <c r="AG8" s="1"/>
      <c r="AH8" s="1"/>
      <c r="AI8" s="1"/>
      <c r="BA8" s="19"/>
      <c r="BC8" s="19"/>
    </row>
    <row r="9" spans="1:58" ht="33.6" customHeight="1" x14ac:dyDescent="0.25">
      <c r="A9" s="63" t="s">
        <v>59</v>
      </c>
      <c r="B9" s="100" t="s">
        <v>67</v>
      </c>
      <c r="C9" s="101"/>
      <c r="D9" s="101"/>
      <c r="E9" s="102"/>
      <c r="F9" s="1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1"/>
      <c r="AF9" s="1"/>
      <c r="AG9" s="1"/>
      <c r="AH9" s="1"/>
      <c r="AI9" s="1"/>
      <c r="BA9" s="19"/>
      <c r="BC9" s="19"/>
    </row>
    <row r="10" spans="1:58" ht="36.75" customHeight="1" thickBot="1" x14ac:dyDescent="0.3">
      <c r="A10" s="64" t="s">
        <v>56</v>
      </c>
      <c r="B10" s="103" t="s">
        <v>68</v>
      </c>
      <c r="C10" s="104"/>
      <c r="D10" s="104"/>
      <c r="E10" s="105"/>
      <c r="F10" s="1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BA10" s="19"/>
      <c r="BC10" s="19"/>
    </row>
    <row r="11" spans="1:58" ht="5.25" customHeight="1" thickBot="1" x14ac:dyDescent="0.3">
      <c r="A11" s="13"/>
      <c r="B11" s="14"/>
      <c r="C11" s="40"/>
      <c r="D11" s="14"/>
      <c r="E11" s="14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BA11" s="19"/>
      <c r="BB11" s="14"/>
      <c r="BC11" s="20"/>
      <c r="BD11" s="14"/>
      <c r="BE11" s="14"/>
    </row>
    <row r="12" spans="1:58" ht="15" customHeight="1" thickBot="1" x14ac:dyDescent="0.3">
      <c r="C12" s="1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1"/>
    </row>
    <row r="13" spans="1:58" s="3" customFormat="1" ht="29.45" customHeight="1" x14ac:dyDescent="0.25">
      <c r="A13" s="85" t="s">
        <v>0</v>
      </c>
      <c r="B13" s="87" t="s">
        <v>57</v>
      </c>
      <c r="C13" s="87" t="s">
        <v>58</v>
      </c>
      <c r="D13" s="89" t="s">
        <v>60</v>
      </c>
      <c r="E13" s="91" t="s">
        <v>61</v>
      </c>
      <c r="F13" s="107" t="s">
        <v>10</v>
      </c>
      <c r="G13" s="108"/>
      <c r="H13" s="108"/>
      <c r="I13" s="109"/>
      <c r="J13" s="107" t="s">
        <v>11</v>
      </c>
      <c r="K13" s="108"/>
      <c r="L13" s="108"/>
      <c r="M13" s="109"/>
      <c r="N13" s="107" t="s">
        <v>12</v>
      </c>
      <c r="O13" s="108"/>
      <c r="P13" s="108"/>
      <c r="Q13" s="109"/>
      <c r="R13" s="107" t="s">
        <v>13</v>
      </c>
      <c r="S13" s="108"/>
      <c r="T13" s="108"/>
      <c r="U13" s="109"/>
      <c r="V13" s="107" t="s">
        <v>14</v>
      </c>
      <c r="W13" s="108"/>
      <c r="X13" s="108"/>
      <c r="Y13" s="109"/>
      <c r="Z13" s="107" t="s">
        <v>15</v>
      </c>
      <c r="AA13" s="108"/>
      <c r="AB13" s="108"/>
      <c r="AC13" s="109" t="s">
        <v>5</v>
      </c>
      <c r="AD13" s="107" t="s">
        <v>16</v>
      </c>
      <c r="AE13" s="108" t="s">
        <v>6</v>
      </c>
      <c r="AF13" s="108" t="s">
        <v>7</v>
      </c>
      <c r="AG13" s="109" t="s">
        <v>8</v>
      </c>
      <c r="AH13" s="107" t="s">
        <v>17</v>
      </c>
      <c r="AI13" s="108" t="s">
        <v>9</v>
      </c>
      <c r="AJ13" s="108"/>
      <c r="AK13" s="109"/>
      <c r="AL13" s="107" t="s">
        <v>18</v>
      </c>
      <c r="AM13" s="108"/>
      <c r="AN13" s="108"/>
      <c r="AO13" s="109"/>
      <c r="AP13" s="107" t="s">
        <v>19</v>
      </c>
      <c r="AQ13" s="108"/>
      <c r="AR13" s="108"/>
      <c r="AS13" s="109"/>
      <c r="AT13" s="107" t="s">
        <v>20</v>
      </c>
      <c r="AU13" s="108"/>
      <c r="AV13" s="108"/>
      <c r="AW13" s="109"/>
      <c r="AX13" s="107" t="s">
        <v>21</v>
      </c>
      <c r="AY13" s="108"/>
      <c r="AZ13" s="108"/>
      <c r="BA13" s="109"/>
      <c r="BB13" s="80" t="s">
        <v>24</v>
      </c>
      <c r="BC13" s="76" t="s">
        <v>22</v>
      </c>
      <c r="BD13" s="76" t="s">
        <v>23</v>
      </c>
      <c r="BE13" s="76" t="s">
        <v>63</v>
      </c>
      <c r="BF13" s="78" t="s">
        <v>35</v>
      </c>
    </row>
    <row r="14" spans="1:58" s="4" customFormat="1" ht="29.45" customHeight="1" thickBot="1" x14ac:dyDescent="0.3">
      <c r="A14" s="86"/>
      <c r="B14" s="88"/>
      <c r="C14" s="88"/>
      <c r="D14" s="90"/>
      <c r="E14" s="92"/>
      <c r="F14" s="42">
        <v>1</v>
      </c>
      <c r="G14" s="41">
        <v>2</v>
      </c>
      <c r="H14" s="41">
        <v>3</v>
      </c>
      <c r="I14" s="43">
        <v>4</v>
      </c>
      <c r="J14" s="42">
        <v>1</v>
      </c>
      <c r="K14" s="41">
        <v>2</v>
      </c>
      <c r="L14" s="41">
        <v>3</v>
      </c>
      <c r="M14" s="43">
        <v>4</v>
      </c>
      <c r="N14" s="42">
        <v>1</v>
      </c>
      <c r="O14" s="41">
        <v>2</v>
      </c>
      <c r="P14" s="41">
        <v>3</v>
      </c>
      <c r="Q14" s="43">
        <v>4</v>
      </c>
      <c r="R14" s="42">
        <v>1</v>
      </c>
      <c r="S14" s="41">
        <v>2</v>
      </c>
      <c r="T14" s="41">
        <v>3</v>
      </c>
      <c r="U14" s="43">
        <v>4</v>
      </c>
      <c r="V14" s="42">
        <v>1</v>
      </c>
      <c r="W14" s="41">
        <v>2</v>
      </c>
      <c r="X14" s="41">
        <v>3</v>
      </c>
      <c r="Y14" s="43">
        <v>4</v>
      </c>
      <c r="Z14" s="42">
        <v>1</v>
      </c>
      <c r="AA14" s="41">
        <v>2</v>
      </c>
      <c r="AB14" s="41">
        <v>3</v>
      </c>
      <c r="AC14" s="43">
        <v>4</v>
      </c>
      <c r="AD14" s="42">
        <v>1</v>
      </c>
      <c r="AE14" s="41">
        <v>2</v>
      </c>
      <c r="AF14" s="41">
        <v>3</v>
      </c>
      <c r="AG14" s="43">
        <v>4</v>
      </c>
      <c r="AH14" s="42">
        <v>1</v>
      </c>
      <c r="AI14" s="41">
        <v>2</v>
      </c>
      <c r="AJ14" s="41">
        <v>3</v>
      </c>
      <c r="AK14" s="43">
        <v>4</v>
      </c>
      <c r="AL14" s="42">
        <v>1</v>
      </c>
      <c r="AM14" s="41">
        <v>2</v>
      </c>
      <c r="AN14" s="41">
        <v>3</v>
      </c>
      <c r="AO14" s="43">
        <v>4</v>
      </c>
      <c r="AP14" s="42">
        <v>1</v>
      </c>
      <c r="AQ14" s="41">
        <v>2</v>
      </c>
      <c r="AR14" s="41">
        <v>3</v>
      </c>
      <c r="AS14" s="43">
        <v>4</v>
      </c>
      <c r="AT14" s="42">
        <v>1</v>
      </c>
      <c r="AU14" s="41">
        <v>2</v>
      </c>
      <c r="AV14" s="41">
        <v>3</v>
      </c>
      <c r="AW14" s="43">
        <v>4</v>
      </c>
      <c r="AX14" s="42">
        <v>1</v>
      </c>
      <c r="AY14" s="41">
        <v>2</v>
      </c>
      <c r="AZ14" s="41">
        <v>3</v>
      </c>
      <c r="BA14" s="43">
        <v>4</v>
      </c>
      <c r="BB14" s="81"/>
      <c r="BC14" s="77"/>
      <c r="BD14" s="77"/>
      <c r="BE14" s="77"/>
      <c r="BF14" s="79"/>
    </row>
    <row r="15" spans="1:58" ht="37.9" customHeight="1" x14ac:dyDescent="0.25">
      <c r="A15" s="73">
        <v>45306</v>
      </c>
      <c r="B15" s="72" t="s">
        <v>80</v>
      </c>
      <c r="C15" s="44" t="s">
        <v>72</v>
      </c>
      <c r="D15" s="45" t="s">
        <v>73</v>
      </c>
      <c r="E15" s="46"/>
      <c r="F15" s="47" t="s">
        <v>72</v>
      </c>
      <c r="G15" s="48"/>
      <c r="H15" s="48"/>
      <c r="I15" s="49"/>
      <c r="J15" s="47"/>
      <c r="K15" s="48"/>
      <c r="L15" s="48"/>
      <c r="M15" s="49"/>
      <c r="N15" s="47"/>
      <c r="O15" s="48"/>
      <c r="P15" s="48"/>
      <c r="Q15" s="49"/>
      <c r="R15" s="47"/>
      <c r="S15" s="48"/>
      <c r="T15" s="48"/>
      <c r="U15" s="49"/>
      <c r="V15" s="47"/>
      <c r="W15" s="48"/>
      <c r="X15" s="48"/>
      <c r="Y15" s="49"/>
      <c r="Z15" s="47"/>
      <c r="AA15" s="48"/>
      <c r="AB15" s="48"/>
      <c r="AC15" s="49"/>
      <c r="AD15" s="47"/>
      <c r="AE15" s="48"/>
      <c r="AF15" s="48"/>
      <c r="AG15" s="49"/>
      <c r="AH15" s="47"/>
      <c r="AI15" s="48"/>
      <c r="AJ15" s="48"/>
      <c r="AK15" s="49"/>
      <c r="AL15" s="47"/>
      <c r="AM15" s="48"/>
      <c r="AN15" s="48"/>
      <c r="AO15" s="49"/>
      <c r="AP15" s="47"/>
      <c r="AQ15" s="48"/>
      <c r="AR15" s="48"/>
      <c r="AS15" s="49"/>
      <c r="AT15" s="47"/>
      <c r="AU15" s="48"/>
      <c r="AV15" s="48"/>
      <c r="AW15" s="49"/>
      <c r="AX15" s="47"/>
      <c r="AY15" s="48"/>
      <c r="AZ15" s="48"/>
      <c r="BA15" s="49"/>
      <c r="BB15" s="50"/>
      <c r="BC15" s="51"/>
      <c r="BD15" s="51" t="s">
        <v>74</v>
      </c>
      <c r="BE15" s="52"/>
      <c r="BF15" s="53"/>
    </row>
    <row r="16" spans="1:58" ht="37.9" customHeight="1" x14ac:dyDescent="0.25">
      <c r="A16" s="74">
        <v>45306</v>
      </c>
      <c r="B16" s="71" t="s">
        <v>81</v>
      </c>
      <c r="C16" s="48" t="s">
        <v>72</v>
      </c>
      <c r="D16" s="52" t="s">
        <v>73</v>
      </c>
      <c r="E16" s="53"/>
      <c r="F16" s="47"/>
      <c r="G16" s="48"/>
      <c r="H16" s="48"/>
      <c r="I16" s="49" t="s">
        <v>72</v>
      </c>
      <c r="J16" s="47"/>
      <c r="K16" s="48"/>
      <c r="L16" s="48"/>
      <c r="M16" s="49"/>
      <c r="N16" s="47"/>
      <c r="O16" s="48"/>
      <c r="P16" s="48"/>
      <c r="Q16" s="49"/>
      <c r="R16" s="47"/>
      <c r="S16" s="48"/>
      <c r="T16" s="48"/>
      <c r="U16" s="49"/>
      <c r="V16" s="47"/>
      <c r="W16" s="48"/>
      <c r="X16" s="48"/>
      <c r="Y16" s="49"/>
      <c r="Z16" s="47"/>
      <c r="AA16" s="48"/>
      <c r="AB16" s="48"/>
      <c r="AC16" s="49"/>
      <c r="AD16" s="47"/>
      <c r="AE16" s="48"/>
      <c r="AF16" s="48"/>
      <c r="AG16" s="49"/>
      <c r="AH16" s="47"/>
      <c r="AI16" s="48"/>
      <c r="AJ16" s="48"/>
      <c r="AK16" s="49"/>
      <c r="AL16" s="47"/>
      <c r="AM16" s="48"/>
      <c r="AN16" s="48"/>
      <c r="AO16" s="49"/>
      <c r="AP16" s="47"/>
      <c r="AQ16" s="48"/>
      <c r="AR16" s="48"/>
      <c r="AS16" s="49"/>
      <c r="AT16" s="47"/>
      <c r="AU16" s="48"/>
      <c r="AV16" s="48"/>
      <c r="AW16" s="49"/>
      <c r="AX16" s="47"/>
      <c r="AY16" s="48"/>
      <c r="AZ16" s="48"/>
      <c r="BA16" s="49"/>
      <c r="BB16" s="50"/>
      <c r="BC16" s="51"/>
      <c r="BD16" s="51"/>
      <c r="BE16" s="52"/>
      <c r="BF16" s="53"/>
    </row>
    <row r="17" spans="1:58" ht="37.9" customHeight="1" x14ac:dyDescent="0.25">
      <c r="A17" s="73">
        <v>45306</v>
      </c>
      <c r="B17" s="71" t="s">
        <v>69</v>
      </c>
      <c r="C17" s="48" t="s">
        <v>75</v>
      </c>
      <c r="D17" s="52" t="s">
        <v>73</v>
      </c>
      <c r="E17" s="53"/>
      <c r="F17" s="47"/>
      <c r="G17" s="48"/>
      <c r="H17" s="48"/>
      <c r="I17" s="49"/>
      <c r="J17" s="47" t="s">
        <v>72</v>
      </c>
      <c r="K17" s="48"/>
      <c r="L17" s="48"/>
      <c r="M17" s="49"/>
      <c r="N17" s="47"/>
      <c r="O17" s="48"/>
      <c r="P17" s="48"/>
      <c r="Q17" s="49"/>
      <c r="R17" s="47"/>
      <c r="S17" s="48"/>
      <c r="T17" s="48"/>
      <c r="U17" s="49"/>
      <c r="V17" s="47"/>
      <c r="W17" s="48"/>
      <c r="X17" s="48"/>
      <c r="Y17" s="49"/>
      <c r="Z17" s="47"/>
      <c r="AA17" s="48"/>
      <c r="AB17" s="48"/>
      <c r="AC17" s="49"/>
      <c r="AD17" s="47"/>
      <c r="AE17" s="48"/>
      <c r="AF17" s="48"/>
      <c r="AG17" s="49"/>
      <c r="AH17" s="47" t="s">
        <v>72</v>
      </c>
      <c r="AI17" s="48"/>
      <c r="AJ17" s="48"/>
      <c r="AK17" s="49"/>
      <c r="AL17" s="47"/>
      <c r="AM17" s="48"/>
      <c r="AN17" s="48"/>
      <c r="AO17" s="49"/>
      <c r="AP17" s="47"/>
      <c r="AQ17" s="48"/>
      <c r="AR17" s="48"/>
      <c r="AS17" s="49"/>
      <c r="AT17" s="47"/>
      <c r="AU17" s="48"/>
      <c r="AV17" s="48"/>
      <c r="AW17" s="49"/>
      <c r="AX17" s="47"/>
      <c r="AY17" s="48"/>
      <c r="AZ17" s="48"/>
      <c r="BA17" s="49"/>
      <c r="BB17" s="50"/>
      <c r="BC17" s="51"/>
      <c r="BD17" s="51"/>
      <c r="BE17" s="52"/>
      <c r="BF17" s="53"/>
    </row>
    <row r="18" spans="1:58" ht="37.9" customHeight="1" x14ac:dyDescent="0.25">
      <c r="A18" s="74">
        <v>45306</v>
      </c>
      <c r="B18" s="71" t="s">
        <v>76</v>
      </c>
      <c r="C18" s="48" t="s">
        <v>75</v>
      </c>
      <c r="D18" s="52" t="s">
        <v>73</v>
      </c>
      <c r="E18" s="53"/>
      <c r="F18" s="47"/>
      <c r="G18" s="48"/>
      <c r="H18" s="48"/>
      <c r="I18" s="49" t="s">
        <v>72</v>
      </c>
      <c r="J18" s="47"/>
      <c r="K18" s="48"/>
      <c r="L18" s="48"/>
      <c r="M18" s="49"/>
      <c r="N18" s="47"/>
      <c r="O18" s="48"/>
      <c r="P18" s="48"/>
      <c r="Q18" s="49"/>
      <c r="R18" s="47"/>
      <c r="S18" s="48"/>
      <c r="T18" s="48"/>
      <c r="U18" s="49"/>
      <c r="V18" s="47"/>
      <c r="W18" s="48"/>
      <c r="X18" s="48"/>
      <c r="Y18" s="49"/>
      <c r="Z18" s="47"/>
      <c r="AA18" s="48"/>
      <c r="AB18" s="48"/>
      <c r="AC18" s="49"/>
      <c r="AD18" s="47"/>
      <c r="AE18" s="48"/>
      <c r="AF18" s="48"/>
      <c r="AG18" s="49"/>
      <c r="AH18" s="47"/>
      <c r="AI18" s="48"/>
      <c r="AJ18" s="48"/>
      <c r="AK18" s="49"/>
      <c r="AL18" s="47"/>
      <c r="AM18" s="48"/>
      <c r="AN18" s="48"/>
      <c r="AO18" s="49"/>
      <c r="AP18" s="47"/>
      <c r="AQ18" s="48"/>
      <c r="AR18" s="48"/>
      <c r="AS18" s="49"/>
      <c r="AT18" s="47"/>
      <c r="AU18" s="48"/>
      <c r="AV18" s="48"/>
      <c r="AW18" s="49"/>
      <c r="AX18" s="47"/>
      <c r="AY18" s="48"/>
      <c r="AZ18" s="48"/>
      <c r="BA18" s="49"/>
      <c r="BB18" s="50"/>
      <c r="BC18" s="51"/>
      <c r="BD18" s="51"/>
      <c r="BE18" s="52"/>
      <c r="BF18" s="53"/>
    </row>
    <row r="19" spans="1:58" ht="37.9" customHeight="1" x14ac:dyDescent="0.25">
      <c r="A19" s="73">
        <v>45306</v>
      </c>
      <c r="B19" s="71" t="s">
        <v>70</v>
      </c>
      <c r="C19" s="48" t="s">
        <v>77</v>
      </c>
      <c r="D19" s="52" t="s">
        <v>73</v>
      </c>
      <c r="E19" s="53"/>
      <c r="F19" s="47"/>
      <c r="G19" s="48"/>
      <c r="H19" s="48"/>
      <c r="I19" s="49"/>
      <c r="J19" s="47"/>
      <c r="K19" s="48"/>
      <c r="L19" s="48"/>
      <c r="M19" s="49"/>
      <c r="N19" s="47"/>
      <c r="O19" s="48"/>
      <c r="P19" s="48"/>
      <c r="Q19" s="49"/>
      <c r="R19" s="47"/>
      <c r="S19" s="48"/>
      <c r="T19" s="48"/>
      <c r="U19" s="49"/>
      <c r="V19" s="47"/>
      <c r="W19" s="48"/>
      <c r="X19" s="48"/>
      <c r="Y19" s="49"/>
      <c r="Z19" s="47"/>
      <c r="AA19" s="48"/>
      <c r="AB19" s="48"/>
      <c r="AC19" s="49" t="s">
        <v>72</v>
      </c>
      <c r="AD19" s="47"/>
      <c r="AE19" s="48"/>
      <c r="AF19" s="48"/>
      <c r="AG19" s="49"/>
      <c r="AH19" s="47"/>
      <c r="AI19" s="48"/>
      <c r="AJ19" s="48"/>
      <c r="AK19" s="49"/>
      <c r="AL19" s="47"/>
      <c r="AM19" s="48"/>
      <c r="AN19" s="48"/>
      <c r="AO19" s="49"/>
      <c r="AP19" s="47"/>
      <c r="AQ19" s="48"/>
      <c r="AR19" s="48"/>
      <c r="AS19" s="49"/>
      <c r="AT19" s="47"/>
      <c r="AU19" s="48"/>
      <c r="AV19" s="48"/>
      <c r="AW19" s="49"/>
      <c r="AX19" s="47"/>
      <c r="AY19" s="48"/>
      <c r="AZ19" s="48"/>
      <c r="BA19" s="49" t="s">
        <v>72</v>
      </c>
      <c r="BB19" s="50"/>
      <c r="BC19" s="51"/>
      <c r="BD19" s="51"/>
      <c r="BE19" s="52"/>
      <c r="BF19" s="53"/>
    </row>
    <row r="20" spans="1:58" ht="37.9" customHeight="1" x14ac:dyDescent="0.25">
      <c r="A20" s="74">
        <v>45306</v>
      </c>
      <c r="B20" s="72" t="s">
        <v>78</v>
      </c>
      <c r="C20" s="48" t="s">
        <v>75</v>
      </c>
      <c r="D20" s="52" t="s">
        <v>79</v>
      </c>
      <c r="E20" s="53"/>
      <c r="F20" s="47"/>
      <c r="G20" s="48"/>
      <c r="H20" s="48"/>
      <c r="I20" s="49"/>
      <c r="J20" s="47"/>
      <c r="K20" s="48"/>
      <c r="L20" s="48"/>
      <c r="M20" s="49"/>
      <c r="N20" s="47"/>
      <c r="O20" s="48"/>
      <c r="P20" s="48"/>
      <c r="Q20" s="49" t="s">
        <v>72</v>
      </c>
      <c r="R20" s="47"/>
      <c r="S20" s="48"/>
      <c r="T20" s="48"/>
      <c r="U20" s="49"/>
      <c r="V20" s="47"/>
      <c r="W20" s="48"/>
      <c r="X20" s="48"/>
      <c r="Y20" s="49"/>
      <c r="Z20" s="47"/>
      <c r="AA20" s="48"/>
      <c r="AB20" s="48"/>
      <c r="AC20" s="49"/>
      <c r="AD20" s="47"/>
      <c r="AE20" s="48"/>
      <c r="AF20" s="48"/>
      <c r="AG20" s="49"/>
      <c r="AH20" s="47"/>
      <c r="AI20" s="48"/>
      <c r="AJ20" s="48"/>
      <c r="AK20" s="49"/>
      <c r="AL20" s="47"/>
      <c r="AM20" s="48"/>
      <c r="AN20" s="48"/>
      <c r="AO20" s="49"/>
      <c r="AP20" s="47"/>
      <c r="AQ20" s="48"/>
      <c r="AR20" s="48"/>
      <c r="AS20" s="49"/>
      <c r="AT20" s="47"/>
      <c r="AU20" s="48"/>
      <c r="AV20" s="48"/>
      <c r="AW20" s="49"/>
      <c r="AX20" s="47"/>
      <c r="AY20" s="48"/>
      <c r="AZ20" s="48"/>
      <c r="BA20" s="49"/>
      <c r="BB20" s="50"/>
      <c r="BC20" s="51"/>
      <c r="BD20" s="51"/>
      <c r="BE20" s="52"/>
      <c r="BF20" s="53"/>
    </row>
    <row r="21" spans="1:58" ht="37.9" customHeight="1" x14ac:dyDescent="0.25">
      <c r="A21" s="75"/>
      <c r="B21" s="72"/>
      <c r="C21" s="48"/>
      <c r="D21" s="52"/>
      <c r="E21" s="53"/>
      <c r="F21" s="47"/>
      <c r="G21" s="48"/>
      <c r="H21" s="48"/>
      <c r="I21" s="49"/>
      <c r="J21" s="47"/>
      <c r="K21" s="48"/>
      <c r="L21" s="48"/>
      <c r="M21" s="49"/>
      <c r="N21" s="47"/>
      <c r="O21" s="48"/>
      <c r="P21" s="48"/>
      <c r="Q21" s="49"/>
      <c r="R21" s="47"/>
      <c r="S21" s="48"/>
      <c r="T21" s="48"/>
      <c r="U21" s="49"/>
      <c r="V21" s="47"/>
      <c r="W21" s="48"/>
      <c r="X21" s="48"/>
      <c r="Y21" s="49"/>
      <c r="Z21" s="47"/>
      <c r="AA21" s="48"/>
      <c r="AB21" s="48"/>
      <c r="AC21" s="49"/>
      <c r="AD21" s="47"/>
      <c r="AE21" s="48"/>
      <c r="AF21" s="48"/>
      <c r="AG21" s="49"/>
      <c r="AH21" s="47"/>
      <c r="AI21" s="48"/>
      <c r="AJ21" s="48"/>
      <c r="AK21" s="49"/>
      <c r="AL21" s="47"/>
      <c r="AM21" s="48"/>
      <c r="AN21" s="48"/>
      <c r="AO21" s="49"/>
      <c r="AP21" s="47"/>
      <c r="AQ21" s="48"/>
      <c r="AR21" s="48"/>
      <c r="AS21" s="49"/>
      <c r="AT21" s="47"/>
      <c r="AU21" s="48"/>
      <c r="AV21" s="48"/>
      <c r="AW21" s="49"/>
      <c r="AX21" s="47"/>
      <c r="AY21" s="48"/>
      <c r="AZ21" s="48"/>
      <c r="BA21" s="49"/>
      <c r="BB21" s="50"/>
      <c r="BC21" s="51"/>
      <c r="BD21" s="51"/>
      <c r="BE21" s="52"/>
      <c r="BF21" s="53"/>
    </row>
    <row r="22" spans="1:58" ht="37.9" customHeight="1" thickBot="1" x14ac:dyDescent="0.3">
      <c r="A22" s="54"/>
      <c r="B22" s="55"/>
      <c r="C22" s="56"/>
      <c r="D22" s="55"/>
      <c r="E22" s="57"/>
      <c r="F22" s="58"/>
      <c r="G22" s="56"/>
      <c r="H22" s="56"/>
      <c r="I22" s="59"/>
      <c r="J22" s="58"/>
      <c r="K22" s="56"/>
      <c r="L22" s="56"/>
      <c r="M22" s="59"/>
      <c r="N22" s="58"/>
      <c r="O22" s="56"/>
      <c r="P22" s="56"/>
      <c r="Q22" s="59"/>
      <c r="R22" s="58"/>
      <c r="S22" s="56"/>
      <c r="T22" s="56"/>
      <c r="U22" s="59"/>
      <c r="V22" s="58"/>
      <c r="W22" s="56"/>
      <c r="X22" s="56"/>
      <c r="Y22" s="59"/>
      <c r="Z22" s="58"/>
      <c r="AA22" s="56"/>
      <c r="AB22" s="56"/>
      <c r="AC22" s="59"/>
      <c r="AD22" s="58"/>
      <c r="AE22" s="56"/>
      <c r="AF22" s="56"/>
      <c r="AG22" s="59"/>
      <c r="AH22" s="58"/>
      <c r="AI22" s="56"/>
      <c r="AJ22" s="56"/>
      <c r="AK22" s="59"/>
      <c r="AL22" s="58"/>
      <c r="AM22" s="56"/>
      <c r="AN22" s="56"/>
      <c r="AO22" s="59"/>
      <c r="AP22" s="58"/>
      <c r="AQ22" s="56"/>
      <c r="AR22" s="56"/>
      <c r="AS22" s="59"/>
      <c r="AT22" s="58"/>
      <c r="AU22" s="56"/>
      <c r="AV22" s="56"/>
      <c r="AW22" s="59"/>
      <c r="AX22" s="58"/>
      <c r="AY22" s="56"/>
      <c r="AZ22" s="56"/>
      <c r="BA22" s="59"/>
      <c r="BB22" s="54"/>
      <c r="BC22" s="55"/>
      <c r="BD22" s="55"/>
      <c r="BE22" s="55"/>
      <c r="BF22" s="57"/>
    </row>
    <row r="24" spans="1:58" ht="15" customHeight="1" x14ac:dyDescent="0.25"/>
    <row r="25" spans="1:58" ht="15" customHeight="1" x14ac:dyDescent="0.25"/>
    <row r="26" spans="1:58" ht="15" customHeight="1" x14ac:dyDescent="0.25"/>
    <row r="27" spans="1:58" ht="15" customHeight="1" x14ac:dyDescent="0.25"/>
    <row r="28" spans="1:58" ht="15" customHeight="1" x14ac:dyDescent="0.25"/>
    <row r="29" spans="1:58" ht="15" customHeight="1" x14ac:dyDescent="0.25"/>
    <row r="30" spans="1:58" ht="15" customHeight="1" x14ac:dyDescent="0.25"/>
    <row r="31" spans="1:58" ht="15" customHeight="1" x14ac:dyDescent="0.25"/>
    <row r="32" spans="1:58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</sheetData>
  <sheetProtection algorithmName="SHA-512" hashValue="SeoYtJBVpDWL297V/XOQIXCZ6knmoktUBz3eqwV3OEf2V8EYisPFxhrPH3puW76B7OlFL/b+GG9Y3QZOpsTEEQ==" saltValue="PgwWd+9Ibn7Vgj99CYd8LA==" spinCount="100000" sheet="1" objects="1" scenarios="1"/>
  <mergeCells count="32">
    <mergeCell ref="G2:AD7"/>
    <mergeCell ref="J13:M13"/>
    <mergeCell ref="N13:Q13"/>
    <mergeCell ref="R13:U13"/>
    <mergeCell ref="F13:I13"/>
    <mergeCell ref="F12:BA12"/>
    <mergeCell ref="AL13:AO13"/>
    <mergeCell ref="AP13:AS13"/>
    <mergeCell ref="AT13:AW13"/>
    <mergeCell ref="AX13:BA13"/>
    <mergeCell ref="V13:Y13"/>
    <mergeCell ref="Z13:AC13"/>
    <mergeCell ref="AD13:AG13"/>
    <mergeCell ref="AH13:AK13"/>
    <mergeCell ref="A1:A3"/>
    <mergeCell ref="B1:E3"/>
    <mergeCell ref="A4:E4"/>
    <mergeCell ref="A13:A14"/>
    <mergeCell ref="B13:B14"/>
    <mergeCell ref="C13:C14"/>
    <mergeCell ref="D13:D14"/>
    <mergeCell ref="E13:E14"/>
    <mergeCell ref="B6:C6"/>
    <mergeCell ref="B7:C7"/>
    <mergeCell ref="B8:E8"/>
    <mergeCell ref="B9:E9"/>
    <mergeCell ref="B10:E10"/>
    <mergeCell ref="BE13:BE14"/>
    <mergeCell ref="BF13:BF14"/>
    <mergeCell ref="BB13:BB14"/>
    <mergeCell ref="BC13:BC14"/>
    <mergeCell ref="BD13:BD14"/>
  </mergeCells>
  <phoneticPr fontId="4" type="noConversion"/>
  <conditionalFormatting sqref="F15:BD21">
    <cfRule type="cellIs" dxfId="17" priority="37" operator="equal">
      <formula>"RP"</formula>
    </cfRule>
    <cfRule type="cellIs" dxfId="16" priority="38" operator="equal">
      <formula>"T"</formula>
    </cfRule>
    <cfRule type="cellIs" dxfId="15" priority="39" operator="equal">
      <formula>"NT"</formula>
    </cfRule>
    <cfRule type="cellIs" dxfId="14" priority="40" operator="equal">
      <formula>"E"</formula>
    </cfRule>
    <cfRule type="cellIs" dxfId="13" priority="41" operator="equal">
      <formula>"I"</formula>
    </cfRule>
    <cfRule type="cellIs" dxfId="12" priority="42" operator="equal">
      <formula>"P"</formula>
    </cfRule>
  </conditionalFormatting>
  <dataValidations count="3">
    <dataValidation type="date" allowBlank="1" showDropDown="1" showInputMessage="1" showErrorMessage="1" sqref="BB20:BC21" xr:uid="{00000000-0002-0000-0000-00000B000000}">
      <formula1>C14</formula1>
      <formula2>#REF!+43891</formula2>
    </dataValidation>
    <dataValidation type="date" allowBlank="1" showDropDown="1" showInputMessage="1" showErrorMessage="1" sqref="BB15:BC19" xr:uid="{00000000-0002-0000-0000-00000A000000}">
      <formula1>C13</formula1>
      <formula2>#REF!+43891</formula2>
    </dataValidation>
    <dataValidation type="list" allowBlank="1" showDropDown="1" showInputMessage="1" showErrorMessage="1" sqref="F15:BA21" xr:uid="{00000000-0002-0000-0000-00000D000000}">
      <formula1>"P,E,T,NT,RP"</formula1>
    </dataValidation>
  </dataValidations>
  <hyperlinks>
    <hyperlink ref="N2:AD7" location="'ESTADO GENERAL'!A1" display="SE DEBEN REGISTRAR LA PROGRAMACION Y EL SEGUIMIENTO A LAS ACCIONES, CON LAS SIGLAS, SEGÚN APARECE EN LA TABLA, ESTO CON EL FIN DE LLEVAR A CARVO EL ANALISIS EN LA HOJA DE ESTADO GENERAL" xr:uid="{00000000-0004-0000-0000-000000000000}"/>
  </hyperlinks>
  <pageMargins left="0.7" right="0.7" top="0.75" bottom="0.75" header="0.3" footer="0.3"/>
  <pageSetup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1.42578125" defaultRowHeight="15" x14ac:dyDescent="0.25"/>
  <cols>
    <col min="1" max="1" width="19.85546875" style="11" customWidth="1"/>
    <col min="2" max="6" width="18" style="11" customWidth="1"/>
    <col min="7" max="7" width="19.7109375" style="11" bestFit="1" customWidth="1"/>
    <col min="8" max="8" width="14.42578125" style="11" customWidth="1"/>
    <col min="9" max="10" width="15.42578125" style="11" customWidth="1"/>
    <col min="11" max="11" width="15.28515625" style="11" bestFit="1" customWidth="1"/>
    <col min="12" max="14" width="19.85546875" style="11" customWidth="1"/>
    <col min="15" max="15" width="18.85546875" style="11" bestFit="1" customWidth="1"/>
    <col min="16" max="17" width="18.85546875" style="11" customWidth="1"/>
    <col min="18" max="18" width="19.85546875" style="11" customWidth="1"/>
    <col min="19" max="16384" width="11.42578125" style="5"/>
  </cols>
  <sheetData>
    <row r="1" spans="1:18" ht="16.5" thickBot="1" x14ac:dyDescent="0.3">
      <c r="A1" s="114" t="s">
        <v>27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6"/>
    </row>
    <row r="2" spans="1:18" ht="16.5" thickBot="1" x14ac:dyDescent="0.3">
      <c r="A2" s="117" t="s">
        <v>39</v>
      </c>
      <c r="B2" s="118"/>
      <c r="C2" s="118"/>
      <c r="D2" s="119"/>
      <c r="E2" s="120">
        <f>SUM(B4:B15)</f>
        <v>8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2"/>
    </row>
    <row r="3" spans="1:18" ht="61.5" customHeight="1" thickBot="1" x14ac:dyDescent="0.3">
      <c r="A3" s="39" t="s">
        <v>29</v>
      </c>
      <c r="B3" s="39" t="s">
        <v>30</v>
      </c>
      <c r="C3" s="39" t="s">
        <v>40</v>
      </c>
      <c r="D3" s="39" t="s">
        <v>31</v>
      </c>
      <c r="E3" s="39" t="s">
        <v>32</v>
      </c>
      <c r="F3" s="39" t="s">
        <v>41</v>
      </c>
      <c r="G3" s="39" t="s">
        <v>33</v>
      </c>
      <c r="H3" s="39" t="s">
        <v>34</v>
      </c>
      <c r="I3" s="39" t="s">
        <v>49</v>
      </c>
      <c r="J3" s="39" t="s">
        <v>52</v>
      </c>
      <c r="K3" s="39" t="s">
        <v>36</v>
      </c>
      <c r="L3" s="39" t="s">
        <v>42</v>
      </c>
      <c r="M3" s="39" t="s">
        <v>50</v>
      </c>
      <c r="N3" s="39" t="s">
        <v>51</v>
      </c>
      <c r="O3" s="39" t="s">
        <v>45</v>
      </c>
      <c r="P3" s="39" t="s">
        <v>50</v>
      </c>
      <c r="Q3" s="39" t="s">
        <v>51</v>
      </c>
      <c r="R3" s="39" t="s">
        <v>46</v>
      </c>
    </row>
    <row r="4" spans="1:18" ht="15.75" customHeight="1" thickBot="1" x14ac:dyDescent="0.3">
      <c r="A4" s="67" t="s">
        <v>10</v>
      </c>
      <c r="B4" s="23">
        <f>COUNTIF('PLAN DE MEJORA'!$F$15:$I$21,"P")+COUNTIF('PLAN DE MEJORA'!$F$15:$I$21,"E")+COUNTIF('PLAN DE MEJORA'!$F$15:$I$21,"NT")+COUNTIF('PLAN DE MEJORA'!$F$15:$I$21,"T")+COUNTIF('PLAN DE MEJORA'!$F$15:$I$21,"RP")</f>
        <v>3</v>
      </c>
      <c r="C4" s="24">
        <f>+COUNTIF('PLAN DE MEJORA'!$F$15:$I$21,"T")</f>
        <v>0</v>
      </c>
      <c r="D4" s="24">
        <f>+COUNTIF('PLAN DE MEJORA'!$F$15:$I$21,"RP")</f>
        <v>0</v>
      </c>
      <c r="E4" s="24">
        <f>+COUNTIF('PLAN DE MEJORA'!$F$15:$I$21,"E")</f>
        <v>0</v>
      </c>
      <c r="F4" s="25">
        <f>+COUNTIF('PLAN DE MEJORA'!$F$15:$I$21,"NT")</f>
        <v>0</v>
      </c>
      <c r="G4" s="26">
        <f>C4/B4</f>
        <v>0</v>
      </c>
      <c r="H4" s="123" t="s">
        <v>1</v>
      </c>
      <c r="I4" s="130">
        <f>SUM(B4:B6)</f>
        <v>5</v>
      </c>
      <c r="J4" s="130">
        <f>SUM(C4:C6)</f>
        <v>0</v>
      </c>
      <c r="K4" s="126">
        <f>SUM(C4:C6)/SUM(B4:B6)</f>
        <v>0</v>
      </c>
      <c r="L4" s="123" t="s">
        <v>43</v>
      </c>
      <c r="M4" s="130">
        <f>SUM(I4:I9)</f>
        <v>6</v>
      </c>
      <c r="N4" s="130">
        <f>SUM(J4:J9)</f>
        <v>0</v>
      </c>
      <c r="O4" s="126">
        <f>SUM(C4:C9)/SUM(B4:B9)</f>
        <v>0</v>
      </c>
      <c r="P4" s="133">
        <f>SUM(M4:M15)</f>
        <v>8</v>
      </c>
      <c r="Q4" s="133">
        <f>SUM(N4:N15)</f>
        <v>0</v>
      </c>
      <c r="R4" s="128">
        <f>SUM(C4:C15)/SUM(B4:B15)</f>
        <v>0</v>
      </c>
    </row>
    <row r="5" spans="1:18" ht="15.75" customHeight="1" thickBot="1" x14ac:dyDescent="0.3">
      <c r="A5" s="68" t="s">
        <v>28</v>
      </c>
      <c r="B5" s="27">
        <f>COUNTIF('PLAN DE MEJORA'!$J$15:$M$21,"P")+COUNTIF('PLAN DE MEJORA'!$J$15:$M$21,"E")+COUNTIF('PLAN DE MEJORA'!$J$15:$M$21,"NT")+COUNTIF('PLAN DE MEJORA'!$J$15:$M$21,"T")+COUNTIF('PLAN DE MEJORA'!$J$15:$M$21,"RP")</f>
        <v>1</v>
      </c>
      <c r="C5" s="22">
        <f>+COUNTIF('PLAN DE MEJORA'!$J$15:$M$21,"T")</f>
        <v>0</v>
      </c>
      <c r="D5" s="22">
        <f>+COUNTIF('PLAN DE MEJORA'!$J$15:$M$21,"RP")</f>
        <v>0</v>
      </c>
      <c r="E5" s="22">
        <f>+COUNTIF('PLAN DE MEJORA'!$J$15:$M$21,"E")</f>
        <v>0</v>
      </c>
      <c r="F5" s="28">
        <f>+COUNTIF('PLAN DE MEJORA'!$J$15:$M$21,"NT")</f>
        <v>0</v>
      </c>
      <c r="G5" s="29">
        <f t="shared" ref="G5:G15" si="0">C5/B5</f>
        <v>0</v>
      </c>
      <c r="H5" s="123"/>
      <c r="I5" s="130"/>
      <c r="J5" s="130"/>
      <c r="K5" s="126"/>
      <c r="L5" s="123"/>
      <c r="M5" s="130"/>
      <c r="N5" s="130"/>
      <c r="O5" s="126"/>
      <c r="P5" s="130"/>
      <c r="Q5" s="130"/>
      <c r="R5" s="128"/>
    </row>
    <row r="6" spans="1:18" ht="15.75" customHeight="1" thickBot="1" x14ac:dyDescent="0.3">
      <c r="A6" s="68" t="s">
        <v>12</v>
      </c>
      <c r="B6" s="27">
        <f>COUNTIF('PLAN DE MEJORA'!N15:Q21,"P")+COUNTIF('PLAN DE MEJORA'!N15:Q21,"E")+COUNTIF('PLAN DE MEJORA'!N15:Q21,"NT")+COUNTIF('PLAN DE MEJORA'!N15:Q21,"T")+COUNTIF('PLAN DE MEJORA'!N15:Q21,"RP")</f>
        <v>1</v>
      </c>
      <c r="C6" s="22">
        <f>+COUNTIF('PLAN DE MEJORA'!N15:Q21,"T")</f>
        <v>0</v>
      </c>
      <c r="D6" s="22">
        <f>+COUNTIF('PLAN DE MEJORA'!$N$15:$Q$21,"RP")</f>
        <v>0</v>
      </c>
      <c r="E6" s="22">
        <f>+COUNTIF('PLAN DE MEJORA'!$N$15:$Q$21,"E")</f>
        <v>0</v>
      </c>
      <c r="F6" s="28">
        <f>+COUNTIF('PLAN DE MEJORA'!$N$15:$Q$21,"NT")</f>
        <v>0</v>
      </c>
      <c r="G6" s="29">
        <f t="shared" si="0"/>
        <v>0</v>
      </c>
      <c r="H6" s="124"/>
      <c r="I6" s="131"/>
      <c r="J6" s="131"/>
      <c r="K6" s="127"/>
      <c r="L6" s="123"/>
      <c r="M6" s="130"/>
      <c r="N6" s="130"/>
      <c r="O6" s="126"/>
      <c r="P6" s="130"/>
      <c r="Q6" s="130"/>
      <c r="R6" s="128"/>
    </row>
    <row r="7" spans="1:18" ht="15.75" customHeight="1" thickBot="1" x14ac:dyDescent="0.3">
      <c r="A7" s="68" t="s">
        <v>13</v>
      </c>
      <c r="B7" s="27">
        <f>COUNTIF('PLAN DE MEJORA'!$R$15:$U$21,"P")+
COUNTIF('PLAN DE MEJORA'!$R$15:$U$21,"E")+
COUNTIF('PLAN DE MEJORA'!$R$15:$U$21,"NT")+
COUNTIF('PLAN DE MEJORA'!$R$15:$U$21,"T")+
COUNTIF('PLAN DE MEJORA'!$R$15:$U$21,"RP")</f>
        <v>0</v>
      </c>
      <c r="C7" s="22">
        <f>+COUNTIF('PLAN DE MEJORA'!$R$15:$U$21,"T")</f>
        <v>0</v>
      </c>
      <c r="D7" s="22">
        <f>+COUNTIF('PLAN DE MEJORA'!$R$15:$U$21,"RP")</f>
        <v>0</v>
      </c>
      <c r="E7" s="22">
        <f>+COUNTIF('PLAN DE MEJORA'!$R$15:$U$21,"E")</f>
        <v>0</v>
      </c>
      <c r="F7" s="28">
        <f>+COUNTIF('PLAN DE MEJORA'!$R$15:$U$21,"NT")</f>
        <v>0</v>
      </c>
      <c r="G7" s="29" t="e">
        <f t="shared" si="0"/>
        <v>#DIV/0!</v>
      </c>
      <c r="H7" s="125" t="s">
        <v>2</v>
      </c>
      <c r="I7" s="130">
        <f t="shared" ref="I7:J7" si="1">SUM(B7:B9)</f>
        <v>1</v>
      </c>
      <c r="J7" s="130">
        <f t="shared" si="1"/>
        <v>0</v>
      </c>
      <c r="K7" s="132">
        <f t="shared" ref="K7" si="2">SUM(C7:C9)/SUM(B7:B9)</f>
        <v>0</v>
      </c>
      <c r="L7" s="123"/>
      <c r="M7" s="130"/>
      <c r="N7" s="130"/>
      <c r="O7" s="126"/>
      <c r="P7" s="130"/>
      <c r="Q7" s="130"/>
      <c r="R7" s="128"/>
    </row>
    <row r="8" spans="1:18" ht="15.75" customHeight="1" thickBot="1" x14ac:dyDescent="0.3">
      <c r="A8" s="68" t="s">
        <v>14</v>
      </c>
      <c r="B8" s="27">
        <f>COUNTIF('PLAN DE MEJORA'!$V$15:$Y$21,"P")+
COUNTIF('PLAN DE MEJORA'!$V$15:$Y$21,"E")+
COUNTIF('PLAN DE MEJORA'!$V$15:$Y$21,"NT")+
COUNTIF('PLAN DE MEJORA'!$V$15:$Y$21,"T")+
COUNTIF('PLAN DE MEJORA'!$V$15:$Y$21,"RP")</f>
        <v>0</v>
      </c>
      <c r="C8" s="22">
        <f>+
COUNTIF('PLAN DE MEJORA'!$V$15:$Y$21,"T")</f>
        <v>0</v>
      </c>
      <c r="D8" s="22">
        <f>+
COUNTIF('PLAN DE MEJORA'!$V$15:$Y$21,"RP")</f>
        <v>0</v>
      </c>
      <c r="E8" s="22">
        <f>+
COUNTIF('PLAN DE MEJORA'!$V$15:$Y$21,"E")</f>
        <v>0</v>
      </c>
      <c r="F8" s="28">
        <f>+
COUNTIF('PLAN DE MEJORA'!$V$15:$Y$21,"NT")</f>
        <v>0</v>
      </c>
      <c r="G8" s="29" t="e">
        <f t="shared" si="0"/>
        <v>#DIV/0!</v>
      </c>
      <c r="H8" s="123"/>
      <c r="I8" s="130"/>
      <c r="J8" s="130"/>
      <c r="K8" s="126"/>
      <c r="L8" s="123"/>
      <c r="M8" s="130"/>
      <c r="N8" s="130"/>
      <c r="O8" s="126"/>
      <c r="P8" s="130"/>
      <c r="Q8" s="130"/>
      <c r="R8" s="128"/>
    </row>
    <row r="9" spans="1:18" ht="15.75" customHeight="1" thickBot="1" x14ac:dyDescent="0.3">
      <c r="A9" s="68" t="s">
        <v>15</v>
      </c>
      <c r="B9" s="27">
        <f>COUNTIF('PLAN DE MEJORA'!$Z$15:$AC$21,"P")+
COUNTIF('PLAN DE MEJORA'!$Z$15:$AC$21,"E")+
COUNTIF('PLAN DE MEJORA'!$Z$15:$AC$21,"NT")+
COUNTIF('PLAN DE MEJORA'!$Z$15:$AC$21,"T")+
COUNTIF('PLAN DE MEJORA'!$Z$15:$AC$21,"RP")</f>
        <v>1</v>
      </c>
      <c r="C9" s="22">
        <f>+
COUNTIF('PLAN DE MEJORA'!$Z$15:$AC$21,"T")</f>
        <v>0</v>
      </c>
      <c r="D9" s="22">
        <f>+
COUNTIF('PLAN DE MEJORA'!$Z$15:$AC$21,"RP")</f>
        <v>0</v>
      </c>
      <c r="E9" s="22">
        <f>+
COUNTIF('PLAN DE MEJORA'!$Z$15:$AC$21,"E")</f>
        <v>0</v>
      </c>
      <c r="F9" s="28">
        <f>+
COUNTIF('PLAN DE MEJORA'!$Z$15:$AC$21,"NT")</f>
        <v>0</v>
      </c>
      <c r="G9" s="29">
        <f t="shared" si="0"/>
        <v>0</v>
      </c>
      <c r="H9" s="124"/>
      <c r="I9" s="131"/>
      <c r="J9" s="131"/>
      <c r="K9" s="127"/>
      <c r="L9" s="124"/>
      <c r="M9" s="131"/>
      <c r="N9" s="131"/>
      <c r="O9" s="127"/>
      <c r="P9" s="130"/>
      <c r="Q9" s="130"/>
      <c r="R9" s="128"/>
    </row>
    <row r="10" spans="1:18" ht="15.75" customHeight="1" thickBot="1" x14ac:dyDescent="0.3">
      <c r="A10" s="68" t="s">
        <v>16</v>
      </c>
      <c r="B10" s="27">
        <f>COUNTIF('PLAN DE MEJORA'!$AD$15:$AG$21,"P")+
COUNTIF('PLAN DE MEJORA'!$AD$15:$AG$21,"E")+
COUNTIF('PLAN DE MEJORA'!$AD$15:$AG$21,"NT")+
COUNTIF('PLAN DE MEJORA'!$AD$15:$AG$21,"T")+
COUNTIF('PLAN DE MEJORA'!$AD$15:$AG$21,"RP")</f>
        <v>0</v>
      </c>
      <c r="C10" s="22">
        <f>+COUNTIF('PLAN DE MEJORA'!$AD$15:$AG$21,"T")</f>
        <v>0</v>
      </c>
      <c r="D10" s="22">
        <f>+COUNTIF('PLAN DE MEJORA'!$AD$15:$AG$21,"RP")</f>
        <v>0</v>
      </c>
      <c r="E10" s="22">
        <f>+COUNTIF('PLAN DE MEJORA'!$AD$15:$AG$21,"E")</f>
        <v>0</v>
      </c>
      <c r="F10" s="28">
        <f>+COUNTIF('PLAN DE MEJORA'!$AD$15:$AG$21,"NT")</f>
        <v>0</v>
      </c>
      <c r="G10" s="29" t="e">
        <f t="shared" si="0"/>
        <v>#DIV/0!</v>
      </c>
      <c r="H10" s="125" t="s">
        <v>3</v>
      </c>
      <c r="I10" s="130">
        <f t="shared" ref="I10:J10" si="3">SUM(B10:B12)</f>
        <v>1</v>
      </c>
      <c r="J10" s="130">
        <f t="shared" si="3"/>
        <v>0</v>
      </c>
      <c r="K10" s="132">
        <f t="shared" ref="K10" si="4">SUM(C10:C12)/SUM(B10:B12)</f>
        <v>0</v>
      </c>
      <c r="L10" s="125" t="s">
        <v>44</v>
      </c>
      <c r="M10" s="130">
        <f>SUM(I10:I15)</f>
        <v>2</v>
      </c>
      <c r="N10" s="130">
        <f>SUM(J10:J15)</f>
        <v>0</v>
      </c>
      <c r="O10" s="132">
        <f>SUM(C10:C15)/SUM(B10:B15)</f>
        <v>0</v>
      </c>
      <c r="P10" s="130"/>
      <c r="Q10" s="130"/>
      <c r="R10" s="128"/>
    </row>
    <row r="11" spans="1:18" ht="15.75" customHeight="1" thickBot="1" x14ac:dyDescent="0.3">
      <c r="A11" s="68" t="s">
        <v>17</v>
      </c>
      <c r="B11" s="27">
        <f>COUNTIF('PLAN DE MEJORA'!$AH$15:$AK$21,"P")+
COUNTIF('PLAN DE MEJORA'!$AH$15:$AK$21,"E")+
COUNTIF('PLAN DE MEJORA'!$AH$15:$AK$21,"NT")+
COUNTIF('PLAN DE MEJORA'!$AH$15:$AK$21,"T")+
COUNTIF('PLAN DE MEJORA'!$AH$15:$AK$21,"RP")</f>
        <v>1</v>
      </c>
      <c r="C11" s="22">
        <f>+COUNTIF('PLAN DE MEJORA'!$AD$15:$AG$21,"T")</f>
        <v>0</v>
      </c>
      <c r="D11" s="22">
        <f>+COUNTIF('PLAN DE MEJORA'!$AD$15:$AG$21,"RP")</f>
        <v>0</v>
      </c>
      <c r="E11" s="22">
        <f>+COUNTIF('PLAN DE MEJORA'!$AD$15:$AG$21,"E")</f>
        <v>0</v>
      </c>
      <c r="F11" s="28">
        <f>+COUNTIF('PLAN DE MEJORA'!$AD$15:$AG$21,"NT")</f>
        <v>0</v>
      </c>
      <c r="G11" s="29">
        <f t="shared" si="0"/>
        <v>0</v>
      </c>
      <c r="H11" s="123"/>
      <c r="I11" s="130"/>
      <c r="J11" s="130"/>
      <c r="K11" s="126"/>
      <c r="L11" s="123"/>
      <c r="M11" s="130"/>
      <c r="N11" s="130"/>
      <c r="O11" s="126"/>
      <c r="P11" s="130"/>
      <c r="Q11" s="130"/>
      <c r="R11" s="128"/>
    </row>
    <row r="12" spans="1:18" ht="15.75" customHeight="1" thickBot="1" x14ac:dyDescent="0.3">
      <c r="A12" s="68" t="s">
        <v>18</v>
      </c>
      <c r="B12" s="27">
        <f>COUNTIF('PLAN DE MEJORA'!$AL$15:$AO$21,"P")+
COUNTIF('PLAN DE MEJORA'!$AL$15:$AO$21,"E")+
COUNTIF('PLAN DE MEJORA'!$AL$15:$AO$21,"NT")+
COUNTIF('PLAN DE MEJORA'!$AL$15:$AO$21,"T")+
COUNTIF('PLAN DE MEJORA'!$AL$15:$AO$21,"RP")</f>
        <v>0</v>
      </c>
      <c r="C12" s="22">
        <f>+
COUNTIF('PLAN DE MEJORA'!$AL$15:$AO$21,"T")</f>
        <v>0</v>
      </c>
      <c r="D12" s="22">
        <f>+
COUNTIF('PLAN DE MEJORA'!$AL$15:$AO$21,"RP")</f>
        <v>0</v>
      </c>
      <c r="E12" s="22">
        <f>+
COUNTIF('PLAN DE MEJORA'!$AL$15:$AO$21,"E")</f>
        <v>0</v>
      </c>
      <c r="F12" s="28">
        <f>+
COUNTIF('PLAN DE MEJORA'!$AL$15:$AO$21,"NT")</f>
        <v>0</v>
      </c>
      <c r="G12" s="29" t="e">
        <f t="shared" si="0"/>
        <v>#DIV/0!</v>
      </c>
      <c r="H12" s="124"/>
      <c r="I12" s="131"/>
      <c r="J12" s="131"/>
      <c r="K12" s="127"/>
      <c r="L12" s="123"/>
      <c r="M12" s="130"/>
      <c r="N12" s="130"/>
      <c r="O12" s="126"/>
      <c r="P12" s="130"/>
      <c r="Q12" s="130"/>
      <c r="R12" s="128"/>
    </row>
    <row r="13" spans="1:18" ht="15.75" customHeight="1" thickBot="1" x14ac:dyDescent="0.3">
      <c r="A13" s="68" t="s">
        <v>19</v>
      </c>
      <c r="B13" s="27">
        <f>COUNTIF('PLAN DE MEJORA'!$AP$15:$AS$21,"P")+
COUNTIF('PLAN DE MEJORA'!$AP$15:$AS$21,"E")+
COUNTIF('PLAN DE MEJORA'!$AP$15:$AS$21,"NT")+
COUNTIF('PLAN DE MEJORA'!$AP$15:$AS$21,"T")+
COUNTIF('PLAN DE MEJORA'!$AP$15:$AS$21,"RP")</f>
        <v>0</v>
      </c>
      <c r="C13" s="22">
        <f>+
COUNTIF('PLAN DE MEJORA'!$AP$15:$AS$21,"T")</f>
        <v>0</v>
      </c>
      <c r="D13" s="22">
        <f>+
COUNTIF('PLAN DE MEJORA'!$AP$15:$AS$21,"RP")</f>
        <v>0</v>
      </c>
      <c r="E13" s="22">
        <f>+
COUNTIF('PLAN DE MEJORA'!$AP$15:$AS$21,"E")</f>
        <v>0</v>
      </c>
      <c r="F13" s="28">
        <f>+
COUNTIF('PLAN DE MEJORA'!$AP$15:$AS$21,"NT")</f>
        <v>0</v>
      </c>
      <c r="G13" s="29" t="e">
        <f t="shared" si="0"/>
        <v>#DIV/0!</v>
      </c>
      <c r="H13" s="125" t="s">
        <v>4</v>
      </c>
      <c r="I13" s="130">
        <f t="shared" ref="I13:J13" si="5">SUM(B13:B15)</f>
        <v>1</v>
      </c>
      <c r="J13" s="130">
        <f t="shared" si="5"/>
        <v>0</v>
      </c>
      <c r="K13" s="132">
        <f t="shared" ref="K13" si="6">SUM(C13:C15)/SUM(B13:B15)</f>
        <v>0</v>
      </c>
      <c r="L13" s="123"/>
      <c r="M13" s="130"/>
      <c r="N13" s="130"/>
      <c r="O13" s="126"/>
      <c r="P13" s="130"/>
      <c r="Q13" s="130"/>
      <c r="R13" s="128"/>
    </row>
    <row r="14" spans="1:18" ht="15.75" customHeight="1" thickBot="1" x14ac:dyDescent="0.3">
      <c r="A14" s="68" t="s">
        <v>20</v>
      </c>
      <c r="B14" s="27">
        <f>COUNTIF('PLAN DE MEJORA'!$AT$15:$AW$21,"P")+
COUNTIF('PLAN DE MEJORA'!$AT$15:$AW$21,"E")+
COUNTIF('PLAN DE MEJORA'!$AT$15:$AW$21,"NT")+
COUNTIF('PLAN DE MEJORA'!$AT$15:$AW$21,"T")+
COUNTIF('PLAN DE MEJORA'!$AT$15:$AW$21,"RP")</f>
        <v>0</v>
      </c>
      <c r="C14" s="22">
        <f>+COUNTIF('PLAN DE MEJORA'!$AT$15:$AW$21,"T")</f>
        <v>0</v>
      </c>
      <c r="D14" s="22">
        <f>+COUNTIF('PLAN DE MEJORA'!$AT$15:$AW$21,"RP")</f>
        <v>0</v>
      </c>
      <c r="E14" s="22">
        <f>+COUNTIF('PLAN DE MEJORA'!$AT$15:$AW$21,"E")</f>
        <v>0</v>
      </c>
      <c r="F14" s="28">
        <f>+COUNTIF('PLAN DE MEJORA'!$AT$15:$AW$21,"NT")</f>
        <v>0</v>
      </c>
      <c r="G14" s="29" t="e">
        <f t="shared" si="0"/>
        <v>#DIV/0!</v>
      </c>
      <c r="H14" s="123"/>
      <c r="I14" s="130"/>
      <c r="J14" s="130"/>
      <c r="K14" s="126"/>
      <c r="L14" s="123"/>
      <c r="M14" s="130"/>
      <c r="N14" s="130"/>
      <c r="O14" s="126"/>
      <c r="P14" s="130"/>
      <c r="Q14" s="130"/>
      <c r="R14" s="128"/>
    </row>
    <row r="15" spans="1:18" ht="15.75" customHeight="1" thickBot="1" x14ac:dyDescent="0.3">
      <c r="A15" s="69" t="s">
        <v>21</v>
      </c>
      <c r="B15" s="30">
        <f>COUNTIF('PLAN DE MEJORA'!$AX$15:$BA$21,"P")+
COUNTIF('PLAN DE MEJORA'!$AX$15:$BA$21,"E")+
COUNTIF('PLAN DE MEJORA'!$AX$15:$BA$21,"NT")+
COUNTIF('PLAN DE MEJORA'!$AX$15:$BA$21,"T")+
COUNTIF('PLAN DE MEJORA'!$AX$15:$BA$21,"RP")</f>
        <v>1</v>
      </c>
      <c r="C15" s="31">
        <f>+
COUNTIF('PLAN DE MEJORA'!$AX$15:$BA$21,"T")</f>
        <v>0</v>
      </c>
      <c r="D15" s="31">
        <f>+
COUNTIF('PLAN DE MEJORA'!$AX$15:$BA$21,"RP")</f>
        <v>0</v>
      </c>
      <c r="E15" s="31">
        <f>+
COUNTIF('PLAN DE MEJORA'!$AX$15:$BA$21,"E")</f>
        <v>0</v>
      </c>
      <c r="F15" s="32">
        <f>+
COUNTIF('PLAN DE MEJORA'!$AX$15:$BA$21,"NT")</f>
        <v>0</v>
      </c>
      <c r="G15" s="29">
        <f t="shared" si="0"/>
        <v>0</v>
      </c>
      <c r="H15" s="124"/>
      <c r="I15" s="131"/>
      <c r="J15" s="131"/>
      <c r="K15" s="127"/>
      <c r="L15" s="124"/>
      <c r="M15" s="131"/>
      <c r="N15" s="131"/>
      <c r="O15" s="127"/>
      <c r="P15" s="131"/>
      <c r="Q15" s="131"/>
      <c r="R15" s="129"/>
    </row>
    <row r="16" spans="1:18" ht="24" thickBot="1" x14ac:dyDescent="0.3">
      <c r="A16" s="70" t="s">
        <v>47</v>
      </c>
      <c r="B16" s="6">
        <f>SUM(B4:B15)</f>
        <v>8</v>
      </c>
      <c r="C16" s="6">
        <f>SUM(C4:C15)</f>
        <v>0</v>
      </c>
      <c r="D16" s="6">
        <f>SUM(D4:D15)</f>
        <v>0</v>
      </c>
      <c r="E16" s="6">
        <f>SUM(E4:E15)</f>
        <v>0</v>
      </c>
      <c r="F16" s="7">
        <f>SUM(F4:F15)</f>
        <v>0</v>
      </c>
      <c r="G16" s="8"/>
      <c r="H16" s="9"/>
      <c r="I16" s="9"/>
      <c r="J16" s="9"/>
      <c r="K16" s="10"/>
      <c r="L16" s="10"/>
      <c r="M16" s="10"/>
      <c r="N16" s="10"/>
    </row>
    <row r="17" spans="1:18" s="38" customFormat="1" ht="51.75" customHeight="1" thickBot="1" x14ac:dyDescent="0.3">
      <c r="A17" s="134" t="s">
        <v>48</v>
      </c>
      <c r="B17" s="135"/>
      <c r="C17" s="33">
        <f>C16/$B$16</f>
        <v>0</v>
      </c>
      <c r="D17" s="34">
        <f t="shared" ref="D17:F17" si="7">D16/$B$16</f>
        <v>0</v>
      </c>
      <c r="E17" s="34">
        <f t="shared" si="7"/>
        <v>0</v>
      </c>
      <c r="F17" s="35">
        <f t="shared" si="7"/>
        <v>0</v>
      </c>
      <c r="G17" s="36"/>
      <c r="H17" s="37"/>
      <c r="I17" s="37"/>
      <c r="J17" s="37"/>
      <c r="K17" s="10"/>
      <c r="L17" s="10"/>
      <c r="M17" s="10"/>
      <c r="N17" s="10"/>
      <c r="O17" s="10"/>
      <c r="P17" s="10"/>
      <c r="Q17" s="10"/>
      <c r="R17" s="10"/>
    </row>
    <row r="18" spans="1:18" ht="15.75" thickBot="1" x14ac:dyDescent="0.3"/>
    <row r="19" spans="1:18" ht="21" customHeight="1" x14ac:dyDescent="0.25">
      <c r="A19" s="112" t="s">
        <v>53</v>
      </c>
    </row>
    <row r="20" spans="1:18" ht="21" customHeight="1" thickBot="1" x14ac:dyDescent="0.3">
      <c r="A20" s="113"/>
    </row>
  </sheetData>
  <sheetProtection formatCells="0" formatColumns="0" formatRows="0" insertColumns="0" insertRows="0" insertHyperlinks="0" deleteColumns="0" deleteRows="0" sort="0" autoFilter="0" pivotTables="0"/>
  <mergeCells count="32">
    <mergeCell ref="K10:K12"/>
    <mergeCell ref="P4:P15"/>
    <mergeCell ref="Q4:Q15"/>
    <mergeCell ref="A17:B17"/>
    <mergeCell ref="I4:I6"/>
    <mergeCell ref="J4:J6"/>
    <mergeCell ref="I7:I9"/>
    <mergeCell ref="J7:J9"/>
    <mergeCell ref="I10:I12"/>
    <mergeCell ref="J10:J12"/>
    <mergeCell ref="I13:I15"/>
    <mergeCell ref="L4:L9"/>
    <mergeCell ref="L10:L15"/>
    <mergeCell ref="H10:H12"/>
    <mergeCell ref="O10:O15"/>
    <mergeCell ref="K13:K15"/>
    <mergeCell ref="A19:A20"/>
    <mergeCell ref="A1:R1"/>
    <mergeCell ref="A2:D2"/>
    <mergeCell ref="E2:R2"/>
    <mergeCell ref="H4:H6"/>
    <mergeCell ref="H7:H9"/>
    <mergeCell ref="O4:O9"/>
    <mergeCell ref="R4:R15"/>
    <mergeCell ref="J13:J15"/>
    <mergeCell ref="M4:M9"/>
    <mergeCell ref="N4:N9"/>
    <mergeCell ref="M10:M15"/>
    <mergeCell ref="N10:N15"/>
    <mergeCell ref="H13:H15"/>
    <mergeCell ref="K4:K6"/>
    <mergeCell ref="K7:K9"/>
  </mergeCells>
  <conditionalFormatting sqref="G4:G15">
    <cfRule type="cellIs" dxfId="11" priority="1" operator="greaterThan">
      <formula>0.85</formula>
    </cfRule>
    <cfRule type="cellIs" dxfId="10" priority="2" operator="between">
      <formula>0.6</formula>
      <formula>0.85</formula>
    </cfRule>
    <cfRule type="cellIs" dxfId="9" priority="3" operator="lessThan">
      <formula>0.6</formula>
    </cfRule>
  </conditionalFormatting>
  <conditionalFormatting sqref="K4:K15">
    <cfRule type="cellIs" dxfId="8" priority="5" operator="greaterThan">
      <formula>0.85</formula>
    </cfRule>
    <cfRule type="cellIs" dxfId="7" priority="6" operator="between">
      <formula>0.6</formula>
      <formula>0.85</formula>
    </cfRule>
    <cfRule type="cellIs" dxfId="6" priority="7" operator="lessThan">
      <formula>0.6</formula>
    </cfRule>
  </conditionalFormatting>
  <conditionalFormatting sqref="O4:O15">
    <cfRule type="cellIs" dxfId="5" priority="8" operator="greaterThan">
      <formula>0.85</formula>
    </cfRule>
    <cfRule type="cellIs" dxfId="4" priority="9" operator="between">
      <formula>0.6</formula>
      <formula>0.85</formula>
    </cfRule>
    <cfRule type="cellIs" dxfId="3" priority="10" operator="lessThan">
      <formula>0.6</formula>
    </cfRule>
  </conditionalFormatting>
  <conditionalFormatting sqref="R4:R15">
    <cfRule type="cellIs" dxfId="2" priority="11" operator="greaterThan">
      <formula>0.85</formula>
    </cfRule>
    <cfRule type="cellIs" dxfId="1" priority="12" operator="between">
      <formula>0.6</formula>
      <formula>0.85</formula>
    </cfRule>
    <cfRule type="cellIs" dxfId="0" priority="13" operator="lessThan">
      <formula>0.6</formula>
    </cfRule>
  </conditionalFormatting>
  <hyperlinks>
    <hyperlink ref="A19:A20" location="'PLAN DE MEJORA'!A1" display="← VOLVER AL PLAN" xr:uid="{00000000-0004-0000-0100-000000000000}"/>
  </hyperlink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4 K k x U Z a x K 3 K i A A A A 9 Q A A A B I A H A B D b 2 5 m a W c v U G F j a 2 F n Z S 5 4 b W w g o h g A K K A U A A A A A A A A A A A A A A A A A A A A A A A A A A A A h Y + x D o I w F E V / h X S n L e h A y K M M r B J N T I x r U 5 7 Y C M X Q Y v k 3 B z / J X x C j q J v j v e c M 9 9 6 v N 8 j H t g k u 2 F v d m Y x E l J M A j e o q b e q M D O 4 Q J i Q X s J H q J G s M J t n Y d L R V R o 7 O n V P G v P f U L 2 j X 1 y z m P G L 7 c r V V R 2 w l + c j 6 v x x q Y 5 0 0 C o m A 3 W u M i G m y p A m f J g G b O y i 1 + f J 4 Y k / 6 U 0 I x N G 7 o U a A N i z W w O Q J 7 X x A P U E s D B B Q A A g A I A O C p M V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g q T F R K I p H u A 4 A A A A R A A A A E w A c A E Z v c m 1 1 b G F z L 1 N l Y 3 R p b 2 4 x L m 0 g o h g A K K A U A A A A A A A A A A A A A A A A A A A A A A A A A A A A K 0 5 N L s n M z 1 M I h t C G 1 g B Q S w E C L Q A U A A I A C A D g q T F R l r E r c q I A A A D 1 A A A A E g A A A A A A A A A A A A A A A A A A A A A A Q 2 9 u Z m l n L 1 B h Y 2 t h Z 2 U u e G 1 s U E s B A i 0 A F A A C A A g A 4 K k x U Q / K 6 a u k A A A A 6 Q A A A B M A A A A A A A A A A A A A A A A A 7 g A A A F t D b 2 5 0 Z W 5 0 X 1 R 5 c G V z X S 5 4 b W x Q S w E C L Q A U A A I A C A D g q T F R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F A Q + q Y B d E m u m 0 X 1 q P 8 e H w A A A A A C A A A A A A A Q Z g A A A A E A A C A A A A C W D 2 g Z 9 e u w k R X A 0 C 6 + 5 X f 3 6 8 Q O E q G a x 8 M 1 + L H c D h B P 7 Q A A A A A O g A A A A A I A A C A A A A B n 8 P t 0 n b i S r r i S N o Y B D y 7 W I y j B 2 P V k k f m q c T p D e M Y G d l A A A A A s 1 K h 6 V s p o g Z / j m P i 8 k 2 8 + Y T Y o u F e 4 v n d 0 j V 9 x v c P j W w e e Y R 2 Y 1 P + l g U G G b L q s H A a p 5 G L L M 1 u 2 + T D p 5 t L k u p M l b 3 S q C J g y x P 9 y K z Y 6 v x 1 e 2 k A A A A B z K J S 7 l x B e o j S g D w Y a N b b 1 I m e h e p G i j p X 1 O V i + 1 j s x E D a D n M F V k Z F l 7 c Y J T H 9 l K W 3 J W E Y m j Z j D H h 3 b P 8 W Y j H x I < / D a t a M a s h u p > 
</file>

<file path=customXml/itemProps1.xml><?xml version="1.0" encoding="utf-8"?>
<ds:datastoreItem xmlns:ds="http://schemas.openxmlformats.org/officeDocument/2006/customXml" ds:itemID="{BB04AC96-8D4C-4634-93BC-3ECE7B9914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MEJORA</vt:lpstr>
      <vt:lpstr>ESTADO GENERAL</vt:lpstr>
      <vt:lpstr>'PLAN DE MEJORA'!Área_de_impresión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Planeacion Hospital</cp:lastModifiedBy>
  <cp:lastPrinted>2023-10-17T13:25:45Z</cp:lastPrinted>
  <dcterms:created xsi:type="dcterms:W3CDTF">2015-06-05T18:19:34Z</dcterms:created>
  <dcterms:modified xsi:type="dcterms:W3CDTF">2024-01-31T23:22:39Z</dcterms:modified>
</cp:coreProperties>
</file>